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31155" yWindow="585" windowWidth="24495" windowHeight="16995"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F12" i="20"/>
  <c r="BF12" i="10"/>
  <c r="AI225" i="20" l="1"/>
  <c r="AI224" i="20"/>
  <c r="AI223" i="20"/>
  <c r="AI222" i="20"/>
  <c r="AG225" i="20"/>
  <c r="AG224" i="20"/>
  <c r="AG223" i="20"/>
  <c r="AG222" i="20"/>
  <c r="S225" i="20"/>
  <c r="S224" i="20"/>
  <c r="S223" i="20"/>
  <c r="S222" i="20"/>
  <c r="Q225" i="20"/>
  <c r="Q224" i="20"/>
  <c r="Q223" i="20"/>
  <c r="Q222" i="20"/>
  <c r="AE225" i="21"/>
  <c r="AE224" i="21"/>
  <c r="AE223" i="21"/>
  <c r="AE222" i="21"/>
  <c r="AC225" i="21"/>
  <c r="AC224" i="21"/>
  <c r="AC223" i="21"/>
  <c r="AC222" i="21"/>
  <c r="O225" i="21"/>
  <c r="O224" i="21"/>
  <c r="O223" i="21"/>
  <c r="O222" i="21"/>
  <c r="M225" i="21"/>
  <c r="M224" i="21"/>
  <c r="M223" i="21"/>
  <c r="M222" i="21"/>
  <c r="AI85" i="10"/>
  <c r="AI83" i="10"/>
  <c r="AG85" i="10"/>
  <c r="AG83" i="10"/>
  <c r="S85" i="10"/>
  <c r="S84" i="10"/>
  <c r="Q85" i="10"/>
  <c r="Q84"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4" i="20"/>
  <c r="BE15" i="20" s="1"/>
  <c r="BE16" i="20" s="1"/>
  <c r="BD14" i="20"/>
  <c r="BC14" i="20"/>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<sst xmlns="http://schemas.openxmlformats.org/spreadsheetml/2006/main" count="2260" uniqueCount="323">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</sst>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zoomScale="75" zoomScaleNormal="55" zoomScaleSheetLayoutView="75" workbookViewId="0">
      <selection activeCell="N6" sqref="N6"/>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4">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4">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4">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4">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4">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4">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4">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4">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4">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4">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4">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4">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4">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4">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4">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4">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4">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4">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4">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4">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4">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4">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4">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4">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4">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4">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4">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4">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4">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4">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4">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45">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4">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4">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4">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4">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4">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M4" sqref="M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322</v>
      </c>
      <c r="D1" s="5"/>
      <c r="E1" s="5"/>
      <c r="F1" s="5"/>
      <c r="G1" s="5"/>
      <c r="H1" s="5"/>
      <c r="I1" s="5"/>
      <c r="J1" s="5"/>
      <c r="M1" s="7" t="s">
        <v>0</v>
      </c>
      <c r="P1" s="5"/>
      <c r="Q1" s="5"/>
      <c r="R1" s="5"/>
      <c r="S1" s="5"/>
      <c r="T1" s="5"/>
      <c r="U1" s="5"/>
      <c r="V1" s="5"/>
      <c r="W1" s="5"/>
      <c r="AS1" s="9" t="s">
        <v>30</v>
      </c>
      <c r="AT1" s="389" t="s">
        <v>158</v>
      </c>
      <c r="AU1" s="390"/>
      <c r="AV1" s="390"/>
      <c r="AW1" s="390"/>
      <c r="AX1" s="390"/>
      <c r="AY1" s="390"/>
      <c r="AZ1" s="390"/>
      <c r="BA1" s="390"/>
      <c r="BB1" s="390"/>
      <c r="BC1" s="390"/>
      <c r="BD1" s="390"/>
      <c r="BE1" s="390"/>
      <c r="BF1" s="390"/>
      <c r="BG1" s="390"/>
      <c r="BH1" s="390"/>
      <c r="BI1" s="390"/>
      <c r="BJ1" s="9" t="s">
        <v>2</v>
      </c>
    </row>
    <row r="2" spans="2:67" s="8" customFormat="1" ht="20.25" customHeight="1" x14ac:dyDescent="0.4">
      <c r="J2" s="7"/>
      <c r="M2" s="7"/>
      <c r="N2" s="7"/>
      <c r="P2" s="9"/>
      <c r="Q2" s="9"/>
      <c r="R2" s="9"/>
      <c r="S2" s="9"/>
      <c r="T2" s="9"/>
      <c r="U2" s="9"/>
      <c r="V2" s="9"/>
      <c r="W2" s="9"/>
      <c r="AB2" s="142" t="s">
        <v>27</v>
      </c>
      <c r="AC2" s="391">
        <v>3</v>
      </c>
      <c r="AD2" s="391"/>
      <c r="AE2" s="142" t="s">
        <v>28</v>
      </c>
      <c r="AF2" s="392">
        <f>IF(AC2=0,"",YEAR(DATE(2018+AC2,1,1)))</f>
        <v>2021</v>
      </c>
      <c r="AG2" s="392"/>
      <c r="AH2" s="143" t="s">
        <v>29</v>
      </c>
      <c r="AI2" s="143" t="s">
        <v>1</v>
      </c>
      <c r="AJ2" s="391">
        <v>4</v>
      </c>
      <c r="AK2" s="391"/>
      <c r="AL2" s="143" t="s">
        <v>24</v>
      </c>
      <c r="AS2" s="9" t="s">
        <v>31</v>
      </c>
      <c r="AT2" s="391" t="s">
        <v>202</v>
      </c>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f>DAY(EOMONTH(DATE(AF2,AJ2,1),0))</f>
        <v>30</v>
      </c>
      <c r="BF8" s="388"/>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4">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4">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347"/>
      <c r="BC14" s="348"/>
      <c r="BD14" s="353"/>
      <c r="BE14" s="354"/>
      <c r="BF14" s="359"/>
      <c r="BG14" s="232"/>
      <c r="BH14" s="232"/>
      <c r="BI14" s="232"/>
      <c r="BJ14" s="360"/>
    </row>
    <row r="15" spans="2:67" ht="20.25" hidden="1" customHeight="1" x14ac:dyDescent="0.4">
      <c r="B15" s="367"/>
      <c r="C15" s="359"/>
      <c r="D15" s="233"/>
      <c r="E15" s="215"/>
      <c r="F15" s="212"/>
      <c r="G15" s="215"/>
      <c r="H15" s="212"/>
      <c r="I15" s="382"/>
      <c r="J15" s="383"/>
      <c r="K15" s="231"/>
      <c r="L15" s="232"/>
      <c r="M15" s="232"/>
      <c r="N15" s="233"/>
      <c r="O15" s="231"/>
      <c r="P15" s="232"/>
      <c r="Q15" s="232"/>
      <c r="R15" s="232"/>
      <c r="S15" s="233"/>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45">
      <c r="B16" s="368"/>
      <c r="C16" s="361"/>
      <c r="D16" s="236"/>
      <c r="E16" s="216"/>
      <c r="F16" s="213"/>
      <c r="G16" s="216"/>
      <c r="H16" s="213"/>
      <c r="I16" s="384"/>
      <c r="J16" s="385"/>
      <c r="K16" s="234"/>
      <c r="L16" s="235"/>
      <c r="M16" s="235"/>
      <c r="N16" s="236"/>
      <c r="O16" s="234"/>
      <c r="P16" s="235"/>
      <c r="Q16" s="235"/>
      <c r="R16" s="235"/>
      <c r="S16" s="236"/>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4">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4">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4">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4">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4">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4">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4">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4">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4">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4">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4">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4">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4">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4">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4">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4">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4">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4">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4">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4">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4">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4">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4">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4">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4">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4">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4">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4">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4">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4">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4">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4">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4">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4">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4">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4">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4">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4">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4">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4">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4">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4">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4">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4">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4">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4">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4">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4">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4">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4">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4">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4">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4">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4">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4">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4">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4">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4">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4">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4">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4">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4">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4">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4">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4">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4">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4">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4">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4">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4">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4">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4">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4">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4">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4">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4">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4">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4">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4">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4">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4">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4">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4">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4">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4">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4">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4">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4">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4">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4">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4">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4">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4">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4">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4">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4">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4">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4">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4">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4">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4">
      <c r="B117" s="225">
        <f>B115+1</f>
        <v>51</v>
      </c>
      <c r="C117" s="275"/>
      <c r="D117" s="271"/>
      <c r="E117" s="163"/>
      <c r="F117" s="164"/>
      <c r="G117" s="163"/>
      <c r="H117" s="164"/>
      <c r="I117" s="265"/>
      <c r="J117" s="266"/>
      <c r="K117" s="269"/>
      <c r="L117" s="270"/>
      <c r="M117" s="270"/>
      <c r="N117" s="271"/>
      <c r="O117" s="240"/>
      <c r="P117" s="241"/>
      <c r="Q117" s="241"/>
      <c r="R117" s="241"/>
      <c r="S117" s="24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7"/>
      <c r="BC117" s="258"/>
      <c r="BD117" s="259"/>
      <c r="BE117" s="260"/>
      <c r="BF117" s="248"/>
      <c r="BG117" s="249"/>
      <c r="BH117" s="249"/>
      <c r="BI117" s="249"/>
      <c r="BJ117" s="250"/>
    </row>
    <row r="118" spans="2:62" ht="20.25" customHeight="1" x14ac:dyDescent="0.4">
      <c r="B118" s="226"/>
      <c r="C118" s="283"/>
      <c r="D118" s="284"/>
      <c r="E118" s="207"/>
      <c r="F118" s="208">
        <f>C117</f>
        <v>0</v>
      </c>
      <c r="G118" s="207"/>
      <c r="H118" s="208">
        <f>I117</f>
        <v>0</v>
      </c>
      <c r="I118" s="285"/>
      <c r="J118" s="286"/>
      <c r="K118" s="287"/>
      <c r="L118" s="288"/>
      <c r="M118" s="288"/>
      <c r="N118" s="284"/>
      <c r="O118" s="240"/>
      <c r="P118" s="241"/>
      <c r="Q118" s="241"/>
      <c r="R118" s="241"/>
      <c r="S118" s="24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0">
        <f>IF($BE$3="４週",SUM(W118:AX118),IF($BE$3="暦月",SUM(W118:BA118),""))</f>
        <v>0</v>
      </c>
      <c r="BC118" s="281"/>
      <c r="BD118" s="282">
        <f>IF($BE$3="４週",BB118/4,IF($BE$3="暦月",(BB118/($BE$8/7)),""))</f>
        <v>0</v>
      </c>
      <c r="BE118" s="281"/>
      <c r="BF118" s="277"/>
      <c r="BG118" s="278"/>
      <c r="BH118" s="278"/>
      <c r="BI118" s="278"/>
      <c r="BJ118" s="279"/>
    </row>
    <row r="119" spans="2:62" ht="20.25" customHeight="1" x14ac:dyDescent="0.4">
      <c r="B119" s="225">
        <f>B117+1</f>
        <v>52</v>
      </c>
      <c r="C119" s="275"/>
      <c r="D119" s="271"/>
      <c r="E119" s="163"/>
      <c r="F119" s="164"/>
      <c r="G119" s="163"/>
      <c r="H119" s="164"/>
      <c r="I119" s="265"/>
      <c r="J119" s="266"/>
      <c r="K119" s="269"/>
      <c r="L119" s="270"/>
      <c r="M119" s="270"/>
      <c r="N119" s="271"/>
      <c r="O119" s="240"/>
      <c r="P119" s="241"/>
      <c r="Q119" s="241"/>
      <c r="R119" s="241"/>
      <c r="S119" s="24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7"/>
      <c r="BC119" s="258"/>
      <c r="BD119" s="259"/>
      <c r="BE119" s="260"/>
      <c r="BF119" s="248"/>
      <c r="BG119" s="249"/>
      <c r="BH119" s="249"/>
      <c r="BI119" s="249"/>
      <c r="BJ119" s="250"/>
    </row>
    <row r="120" spans="2:62" ht="20.25" customHeight="1" x14ac:dyDescent="0.4">
      <c r="B120" s="226"/>
      <c r="C120" s="283"/>
      <c r="D120" s="284"/>
      <c r="E120" s="207"/>
      <c r="F120" s="208">
        <f>C119</f>
        <v>0</v>
      </c>
      <c r="G120" s="207"/>
      <c r="H120" s="208">
        <f>I119</f>
        <v>0</v>
      </c>
      <c r="I120" s="285"/>
      <c r="J120" s="286"/>
      <c r="K120" s="287"/>
      <c r="L120" s="288"/>
      <c r="M120" s="288"/>
      <c r="N120" s="284"/>
      <c r="O120" s="240"/>
      <c r="P120" s="241"/>
      <c r="Q120" s="241"/>
      <c r="R120" s="241"/>
      <c r="S120" s="24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0">
        <f>IF($BE$3="４週",SUM(W120:AX120),IF($BE$3="暦月",SUM(W120:BA120),""))</f>
        <v>0</v>
      </c>
      <c r="BC120" s="281"/>
      <c r="BD120" s="282">
        <f>IF($BE$3="４週",BB120/4,IF($BE$3="暦月",(BB120/($BE$8/7)),""))</f>
        <v>0</v>
      </c>
      <c r="BE120" s="281"/>
      <c r="BF120" s="277"/>
      <c r="BG120" s="278"/>
      <c r="BH120" s="278"/>
      <c r="BI120" s="278"/>
      <c r="BJ120" s="279"/>
    </row>
    <row r="121" spans="2:62" ht="20.25" customHeight="1" x14ac:dyDescent="0.4">
      <c r="B121" s="225">
        <f>B119+1</f>
        <v>53</v>
      </c>
      <c r="C121" s="275"/>
      <c r="D121" s="271"/>
      <c r="E121" s="163"/>
      <c r="F121" s="164"/>
      <c r="G121" s="163"/>
      <c r="H121" s="164"/>
      <c r="I121" s="265"/>
      <c r="J121" s="266"/>
      <c r="K121" s="269"/>
      <c r="L121" s="270"/>
      <c r="M121" s="270"/>
      <c r="N121" s="271"/>
      <c r="O121" s="240"/>
      <c r="P121" s="241"/>
      <c r="Q121" s="241"/>
      <c r="R121" s="241"/>
      <c r="S121" s="24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7"/>
      <c r="BC121" s="258"/>
      <c r="BD121" s="259"/>
      <c r="BE121" s="260"/>
      <c r="BF121" s="248"/>
      <c r="BG121" s="249"/>
      <c r="BH121" s="249"/>
      <c r="BI121" s="249"/>
      <c r="BJ121" s="250"/>
    </row>
    <row r="122" spans="2:62" ht="20.25" customHeight="1" x14ac:dyDescent="0.4">
      <c r="B122" s="226"/>
      <c r="C122" s="283"/>
      <c r="D122" s="284"/>
      <c r="E122" s="207"/>
      <c r="F122" s="208">
        <f>C121</f>
        <v>0</v>
      </c>
      <c r="G122" s="207"/>
      <c r="H122" s="208">
        <f>I121</f>
        <v>0</v>
      </c>
      <c r="I122" s="285"/>
      <c r="J122" s="286"/>
      <c r="K122" s="287"/>
      <c r="L122" s="288"/>
      <c r="M122" s="288"/>
      <c r="N122" s="284"/>
      <c r="O122" s="240"/>
      <c r="P122" s="241"/>
      <c r="Q122" s="241"/>
      <c r="R122" s="241"/>
      <c r="S122" s="24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0">
        <f>IF($BE$3="４週",SUM(W122:AX122),IF($BE$3="暦月",SUM(W122:BA122),""))</f>
        <v>0</v>
      </c>
      <c r="BC122" s="281"/>
      <c r="BD122" s="282">
        <f>IF($BE$3="４週",BB122/4,IF($BE$3="暦月",(BB122/($BE$8/7)),""))</f>
        <v>0</v>
      </c>
      <c r="BE122" s="281"/>
      <c r="BF122" s="277"/>
      <c r="BG122" s="278"/>
      <c r="BH122" s="278"/>
      <c r="BI122" s="278"/>
      <c r="BJ122" s="279"/>
    </row>
    <row r="123" spans="2:62" ht="20.25" customHeight="1" x14ac:dyDescent="0.4">
      <c r="B123" s="225">
        <f>B121+1</f>
        <v>54</v>
      </c>
      <c r="C123" s="275"/>
      <c r="D123" s="271"/>
      <c r="E123" s="163"/>
      <c r="F123" s="164"/>
      <c r="G123" s="163"/>
      <c r="H123" s="164"/>
      <c r="I123" s="265"/>
      <c r="J123" s="266"/>
      <c r="K123" s="269"/>
      <c r="L123" s="270"/>
      <c r="M123" s="270"/>
      <c r="N123" s="271"/>
      <c r="O123" s="240"/>
      <c r="P123" s="241"/>
      <c r="Q123" s="241"/>
      <c r="R123" s="241"/>
      <c r="S123" s="24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7"/>
      <c r="BC123" s="258"/>
      <c r="BD123" s="259"/>
      <c r="BE123" s="260"/>
      <c r="BF123" s="248"/>
      <c r="BG123" s="249"/>
      <c r="BH123" s="249"/>
      <c r="BI123" s="249"/>
      <c r="BJ123" s="250"/>
    </row>
    <row r="124" spans="2:62" ht="20.25" customHeight="1" x14ac:dyDescent="0.4">
      <c r="B124" s="226"/>
      <c r="C124" s="283"/>
      <c r="D124" s="284"/>
      <c r="E124" s="207"/>
      <c r="F124" s="208">
        <f>C123</f>
        <v>0</v>
      </c>
      <c r="G124" s="207"/>
      <c r="H124" s="208">
        <f>I123</f>
        <v>0</v>
      </c>
      <c r="I124" s="285"/>
      <c r="J124" s="286"/>
      <c r="K124" s="287"/>
      <c r="L124" s="288"/>
      <c r="M124" s="288"/>
      <c r="N124" s="284"/>
      <c r="O124" s="240"/>
      <c r="P124" s="241"/>
      <c r="Q124" s="241"/>
      <c r="R124" s="241"/>
      <c r="S124" s="24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0">
        <f>IF($BE$3="４週",SUM(W124:AX124),IF($BE$3="暦月",SUM(W124:BA124),""))</f>
        <v>0</v>
      </c>
      <c r="BC124" s="281"/>
      <c r="BD124" s="282">
        <f>IF($BE$3="４週",BB124/4,IF($BE$3="暦月",(BB124/($BE$8/7)),""))</f>
        <v>0</v>
      </c>
      <c r="BE124" s="281"/>
      <c r="BF124" s="277"/>
      <c r="BG124" s="278"/>
      <c r="BH124" s="278"/>
      <c r="BI124" s="278"/>
      <c r="BJ124" s="279"/>
    </row>
    <row r="125" spans="2:62" ht="20.25" customHeight="1" x14ac:dyDescent="0.4">
      <c r="B125" s="225">
        <f>B123+1</f>
        <v>55</v>
      </c>
      <c r="C125" s="275"/>
      <c r="D125" s="271"/>
      <c r="E125" s="163"/>
      <c r="F125" s="164"/>
      <c r="G125" s="163"/>
      <c r="H125" s="164"/>
      <c r="I125" s="265"/>
      <c r="J125" s="266"/>
      <c r="K125" s="269"/>
      <c r="L125" s="270"/>
      <c r="M125" s="270"/>
      <c r="N125" s="271"/>
      <c r="O125" s="240"/>
      <c r="P125" s="241"/>
      <c r="Q125" s="241"/>
      <c r="R125" s="241"/>
      <c r="S125" s="24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7"/>
      <c r="BC125" s="258"/>
      <c r="BD125" s="259"/>
      <c r="BE125" s="260"/>
      <c r="BF125" s="248"/>
      <c r="BG125" s="249"/>
      <c r="BH125" s="249"/>
      <c r="BI125" s="249"/>
      <c r="BJ125" s="250"/>
    </row>
    <row r="126" spans="2:62" ht="20.25" customHeight="1" x14ac:dyDescent="0.4">
      <c r="B126" s="226"/>
      <c r="C126" s="283"/>
      <c r="D126" s="284"/>
      <c r="E126" s="207"/>
      <c r="F126" s="208">
        <f>C125</f>
        <v>0</v>
      </c>
      <c r="G126" s="207"/>
      <c r="H126" s="208">
        <f>I125</f>
        <v>0</v>
      </c>
      <c r="I126" s="285"/>
      <c r="J126" s="286"/>
      <c r="K126" s="287"/>
      <c r="L126" s="288"/>
      <c r="M126" s="288"/>
      <c r="N126" s="284"/>
      <c r="O126" s="240"/>
      <c r="P126" s="241"/>
      <c r="Q126" s="241"/>
      <c r="R126" s="241"/>
      <c r="S126" s="24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0">
        <f>IF($BE$3="４週",SUM(W126:AX126),IF($BE$3="暦月",SUM(W126:BA126),""))</f>
        <v>0</v>
      </c>
      <c r="BC126" s="281"/>
      <c r="BD126" s="282">
        <f>IF($BE$3="４週",BB126/4,IF($BE$3="暦月",(BB126/($BE$8/7)),""))</f>
        <v>0</v>
      </c>
      <c r="BE126" s="281"/>
      <c r="BF126" s="277"/>
      <c r="BG126" s="278"/>
      <c r="BH126" s="278"/>
      <c r="BI126" s="278"/>
      <c r="BJ126" s="279"/>
    </row>
    <row r="127" spans="2:62" ht="20.25" customHeight="1" x14ac:dyDescent="0.4">
      <c r="B127" s="225">
        <f>B125+1</f>
        <v>56</v>
      </c>
      <c r="C127" s="275"/>
      <c r="D127" s="271"/>
      <c r="E127" s="163"/>
      <c r="F127" s="164"/>
      <c r="G127" s="163"/>
      <c r="H127" s="164"/>
      <c r="I127" s="265"/>
      <c r="J127" s="266"/>
      <c r="K127" s="269"/>
      <c r="L127" s="270"/>
      <c r="M127" s="270"/>
      <c r="N127" s="271"/>
      <c r="O127" s="240"/>
      <c r="P127" s="241"/>
      <c r="Q127" s="241"/>
      <c r="R127" s="241"/>
      <c r="S127" s="24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7"/>
      <c r="BC127" s="258"/>
      <c r="BD127" s="259"/>
      <c r="BE127" s="260"/>
      <c r="BF127" s="248"/>
      <c r="BG127" s="249"/>
      <c r="BH127" s="249"/>
      <c r="BI127" s="249"/>
      <c r="BJ127" s="250"/>
    </row>
    <row r="128" spans="2:62" ht="20.25" customHeight="1" x14ac:dyDescent="0.4">
      <c r="B128" s="226"/>
      <c r="C128" s="283"/>
      <c r="D128" s="284"/>
      <c r="E128" s="207"/>
      <c r="F128" s="208">
        <f>C127</f>
        <v>0</v>
      </c>
      <c r="G128" s="207"/>
      <c r="H128" s="208">
        <f>I127</f>
        <v>0</v>
      </c>
      <c r="I128" s="285"/>
      <c r="J128" s="286"/>
      <c r="K128" s="287"/>
      <c r="L128" s="288"/>
      <c r="M128" s="288"/>
      <c r="N128" s="284"/>
      <c r="O128" s="240"/>
      <c r="P128" s="241"/>
      <c r="Q128" s="241"/>
      <c r="R128" s="241"/>
      <c r="S128" s="24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0">
        <f>IF($BE$3="４週",SUM(W128:AX128),IF($BE$3="暦月",SUM(W128:BA128),""))</f>
        <v>0</v>
      </c>
      <c r="BC128" s="281"/>
      <c r="BD128" s="282">
        <f>IF($BE$3="４週",BB128/4,IF($BE$3="暦月",(BB128/($BE$8/7)),""))</f>
        <v>0</v>
      </c>
      <c r="BE128" s="281"/>
      <c r="BF128" s="277"/>
      <c r="BG128" s="278"/>
      <c r="BH128" s="278"/>
      <c r="BI128" s="278"/>
      <c r="BJ128" s="279"/>
    </row>
    <row r="129" spans="2:62" ht="20.25" customHeight="1" x14ac:dyDescent="0.4">
      <c r="B129" s="225">
        <f>B127+1</f>
        <v>57</v>
      </c>
      <c r="C129" s="275"/>
      <c r="D129" s="271"/>
      <c r="E129" s="163"/>
      <c r="F129" s="164"/>
      <c r="G129" s="163"/>
      <c r="H129" s="164"/>
      <c r="I129" s="265"/>
      <c r="J129" s="266"/>
      <c r="K129" s="269"/>
      <c r="L129" s="270"/>
      <c r="M129" s="270"/>
      <c r="N129" s="271"/>
      <c r="O129" s="240"/>
      <c r="P129" s="241"/>
      <c r="Q129" s="241"/>
      <c r="R129" s="241"/>
      <c r="S129" s="24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7"/>
      <c r="BC129" s="258"/>
      <c r="BD129" s="259"/>
      <c r="BE129" s="260"/>
      <c r="BF129" s="248"/>
      <c r="BG129" s="249"/>
      <c r="BH129" s="249"/>
      <c r="BI129" s="249"/>
      <c r="BJ129" s="250"/>
    </row>
    <row r="130" spans="2:62" ht="20.25" customHeight="1" x14ac:dyDescent="0.4">
      <c r="B130" s="226"/>
      <c r="C130" s="283"/>
      <c r="D130" s="284"/>
      <c r="E130" s="207"/>
      <c r="F130" s="208">
        <f>C129</f>
        <v>0</v>
      </c>
      <c r="G130" s="207"/>
      <c r="H130" s="208">
        <f>I129</f>
        <v>0</v>
      </c>
      <c r="I130" s="285"/>
      <c r="J130" s="286"/>
      <c r="K130" s="287"/>
      <c r="L130" s="288"/>
      <c r="M130" s="288"/>
      <c r="N130" s="284"/>
      <c r="O130" s="240"/>
      <c r="P130" s="241"/>
      <c r="Q130" s="241"/>
      <c r="R130" s="241"/>
      <c r="S130" s="24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0">
        <f>IF($BE$3="４週",SUM(W130:AX130),IF($BE$3="暦月",SUM(W130:BA130),""))</f>
        <v>0</v>
      </c>
      <c r="BC130" s="281"/>
      <c r="BD130" s="282">
        <f>IF($BE$3="４週",BB130/4,IF($BE$3="暦月",(BB130/($BE$8/7)),""))</f>
        <v>0</v>
      </c>
      <c r="BE130" s="281"/>
      <c r="BF130" s="277"/>
      <c r="BG130" s="278"/>
      <c r="BH130" s="278"/>
      <c r="BI130" s="278"/>
      <c r="BJ130" s="279"/>
    </row>
    <row r="131" spans="2:62" ht="20.25" customHeight="1" x14ac:dyDescent="0.4">
      <c r="B131" s="225">
        <f>B129+1</f>
        <v>58</v>
      </c>
      <c r="C131" s="275"/>
      <c r="D131" s="271"/>
      <c r="E131" s="163"/>
      <c r="F131" s="164"/>
      <c r="G131" s="163"/>
      <c r="H131" s="164"/>
      <c r="I131" s="265"/>
      <c r="J131" s="266"/>
      <c r="K131" s="269"/>
      <c r="L131" s="270"/>
      <c r="M131" s="270"/>
      <c r="N131" s="271"/>
      <c r="O131" s="240"/>
      <c r="P131" s="241"/>
      <c r="Q131" s="241"/>
      <c r="R131" s="241"/>
      <c r="S131" s="24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7"/>
      <c r="BC131" s="258"/>
      <c r="BD131" s="259"/>
      <c r="BE131" s="260"/>
      <c r="BF131" s="248"/>
      <c r="BG131" s="249"/>
      <c r="BH131" s="249"/>
      <c r="BI131" s="249"/>
      <c r="BJ131" s="250"/>
    </row>
    <row r="132" spans="2:62" ht="20.25" customHeight="1" x14ac:dyDescent="0.4">
      <c r="B132" s="226"/>
      <c r="C132" s="283"/>
      <c r="D132" s="284"/>
      <c r="E132" s="207"/>
      <c r="F132" s="208">
        <f>C131</f>
        <v>0</v>
      </c>
      <c r="G132" s="207"/>
      <c r="H132" s="208">
        <f>I131</f>
        <v>0</v>
      </c>
      <c r="I132" s="285"/>
      <c r="J132" s="286"/>
      <c r="K132" s="287"/>
      <c r="L132" s="288"/>
      <c r="M132" s="288"/>
      <c r="N132" s="284"/>
      <c r="O132" s="240"/>
      <c r="P132" s="241"/>
      <c r="Q132" s="241"/>
      <c r="R132" s="241"/>
      <c r="S132" s="24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0">
        <f>IF($BE$3="４週",SUM(W132:AX132),IF($BE$3="暦月",SUM(W132:BA132),""))</f>
        <v>0</v>
      </c>
      <c r="BC132" s="281"/>
      <c r="BD132" s="282">
        <f>IF($BE$3="４週",BB132/4,IF($BE$3="暦月",(BB132/($BE$8/7)),""))</f>
        <v>0</v>
      </c>
      <c r="BE132" s="281"/>
      <c r="BF132" s="277"/>
      <c r="BG132" s="278"/>
      <c r="BH132" s="278"/>
      <c r="BI132" s="278"/>
      <c r="BJ132" s="279"/>
    </row>
    <row r="133" spans="2:62" ht="20.25" customHeight="1" x14ac:dyDescent="0.4">
      <c r="B133" s="225">
        <f>B131+1</f>
        <v>59</v>
      </c>
      <c r="C133" s="275"/>
      <c r="D133" s="271"/>
      <c r="E133" s="163"/>
      <c r="F133" s="164"/>
      <c r="G133" s="163"/>
      <c r="H133" s="164"/>
      <c r="I133" s="265"/>
      <c r="J133" s="266"/>
      <c r="K133" s="269"/>
      <c r="L133" s="270"/>
      <c r="M133" s="270"/>
      <c r="N133" s="271"/>
      <c r="O133" s="240"/>
      <c r="P133" s="241"/>
      <c r="Q133" s="241"/>
      <c r="R133" s="241"/>
      <c r="S133" s="24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7"/>
      <c r="BC133" s="258"/>
      <c r="BD133" s="259"/>
      <c r="BE133" s="260"/>
      <c r="BF133" s="248"/>
      <c r="BG133" s="249"/>
      <c r="BH133" s="249"/>
      <c r="BI133" s="249"/>
      <c r="BJ133" s="250"/>
    </row>
    <row r="134" spans="2:62" ht="20.25" customHeight="1" x14ac:dyDescent="0.4">
      <c r="B134" s="226"/>
      <c r="C134" s="283"/>
      <c r="D134" s="284"/>
      <c r="E134" s="207"/>
      <c r="F134" s="208">
        <f>C133</f>
        <v>0</v>
      </c>
      <c r="G134" s="207"/>
      <c r="H134" s="208">
        <f>I133</f>
        <v>0</v>
      </c>
      <c r="I134" s="285"/>
      <c r="J134" s="286"/>
      <c r="K134" s="287"/>
      <c r="L134" s="288"/>
      <c r="M134" s="288"/>
      <c r="N134" s="284"/>
      <c r="O134" s="240"/>
      <c r="P134" s="241"/>
      <c r="Q134" s="241"/>
      <c r="R134" s="241"/>
      <c r="S134" s="24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0">
        <f>IF($BE$3="４週",SUM(W134:AX134),IF($BE$3="暦月",SUM(W134:BA134),""))</f>
        <v>0</v>
      </c>
      <c r="BC134" s="281"/>
      <c r="BD134" s="282">
        <f>IF($BE$3="４週",BB134/4,IF($BE$3="暦月",(BB134/($BE$8/7)),""))</f>
        <v>0</v>
      </c>
      <c r="BE134" s="281"/>
      <c r="BF134" s="277"/>
      <c r="BG134" s="278"/>
      <c r="BH134" s="278"/>
      <c r="BI134" s="278"/>
      <c r="BJ134" s="279"/>
    </row>
    <row r="135" spans="2:62" ht="20.25" customHeight="1" x14ac:dyDescent="0.4">
      <c r="B135" s="225">
        <f>B133+1</f>
        <v>60</v>
      </c>
      <c r="C135" s="275"/>
      <c r="D135" s="271"/>
      <c r="E135" s="163"/>
      <c r="F135" s="164"/>
      <c r="G135" s="163"/>
      <c r="H135" s="164"/>
      <c r="I135" s="265"/>
      <c r="J135" s="266"/>
      <c r="K135" s="269"/>
      <c r="L135" s="270"/>
      <c r="M135" s="270"/>
      <c r="N135" s="271"/>
      <c r="O135" s="240"/>
      <c r="P135" s="241"/>
      <c r="Q135" s="241"/>
      <c r="R135" s="241"/>
      <c r="S135" s="24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7"/>
      <c r="BC135" s="258"/>
      <c r="BD135" s="259"/>
      <c r="BE135" s="260"/>
      <c r="BF135" s="248"/>
      <c r="BG135" s="249"/>
      <c r="BH135" s="249"/>
      <c r="BI135" s="249"/>
      <c r="BJ135" s="250"/>
    </row>
    <row r="136" spans="2:62" ht="20.25" customHeight="1" x14ac:dyDescent="0.4">
      <c r="B136" s="226"/>
      <c r="C136" s="283"/>
      <c r="D136" s="284"/>
      <c r="E136" s="207"/>
      <c r="F136" s="208">
        <f>C135</f>
        <v>0</v>
      </c>
      <c r="G136" s="207"/>
      <c r="H136" s="208">
        <f>I135</f>
        <v>0</v>
      </c>
      <c r="I136" s="285"/>
      <c r="J136" s="286"/>
      <c r="K136" s="287"/>
      <c r="L136" s="288"/>
      <c r="M136" s="288"/>
      <c r="N136" s="284"/>
      <c r="O136" s="240"/>
      <c r="P136" s="241"/>
      <c r="Q136" s="241"/>
      <c r="R136" s="241"/>
      <c r="S136" s="24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0">
        <f>IF($BE$3="４週",SUM(W136:AX136),IF($BE$3="暦月",SUM(W136:BA136),""))</f>
        <v>0</v>
      </c>
      <c r="BC136" s="281"/>
      <c r="BD136" s="282">
        <f>IF($BE$3="４週",BB136/4,IF($BE$3="暦月",(BB136/($BE$8/7)),""))</f>
        <v>0</v>
      </c>
      <c r="BE136" s="281"/>
      <c r="BF136" s="277"/>
      <c r="BG136" s="278"/>
      <c r="BH136" s="278"/>
      <c r="BI136" s="278"/>
      <c r="BJ136" s="279"/>
    </row>
    <row r="137" spans="2:62" ht="20.25" customHeight="1" x14ac:dyDescent="0.4">
      <c r="B137" s="225">
        <f>B135+1</f>
        <v>61</v>
      </c>
      <c r="C137" s="275"/>
      <c r="D137" s="271"/>
      <c r="E137" s="163"/>
      <c r="F137" s="164"/>
      <c r="G137" s="163"/>
      <c r="H137" s="164"/>
      <c r="I137" s="265"/>
      <c r="J137" s="266"/>
      <c r="K137" s="269"/>
      <c r="L137" s="270"/>
      <c r="M137" s="270"/>
      <c r="N137" s="271"/>
      <c r="O137" s="240"/>
      <c r="P137" s="241"/>
      <c r="Q137" s="241"/>
      <c r="R137" s="241"/>
      <c r="S137" s="24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7"/>
      <c r="BC137" s="258"/>
      <c r="BD137" s="259"/>
      <c r="BE137" s="260"/>
      <c r="BF137" s="248"/>
      <c r="BG137" s="249"/>
      <c r="BH137" s="249"/>
      <c r="BI137" s="249"/>
      <c r="BJ137" s="250"/>
    </row>
    <row r="138" spans="2:62" ht="20.25" customHeight="1" x14ac:dyDescent="0.4">
      <c r="B138" s="226"/>
      <c r="C138" s="283"/>
      <c r="D138" s="284"/>
      <c r="E138" s="207"/>
      <c r="F138" s="208">
        <f>C137</f>
        <v>0</v>
      </c>
      <c r="G138" s="207"/>
      <c r="H138" s="208">
        <f>I137</f>
        <v>0</v>
      </c>
      <c r="I138" s="285"/>
      <c r="J138" s="286"/>
      <c r="K138" s="287"/>
      <c r="L138" s="288"/>
      <c r="M138" s="288"/>
      <c r="N138" s="284"/>
      <c r="O138" s="240"/>
      <c r="P138" s="241"/>
      <c r="Q138" s="241"/>
      <c r="R138" s="241"/>
      <c r="S138" s="24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0">
        <f>IF($BE$3="４週",SUM(W138:AX138),IF($BE$3="暦月",SUM(W138:BA138),""))</f>
        <v>0</v>
      </c>
      <c r="BC138" s="281"/>
      <c r="BD138" s="282">
        <f>IF($BE$3="４週",BB138/4,IF($BE$3="暦月",(BB138/($BE$8/7)),""))</f>
        <v>0</v>
      </c>
      <c r="BE138" s="281"/>
      <c r="BF138" s="277"/>
      <c r="BG138" s="278"/>
      <c r="BH138" s="278"/>
      <c r="BI138" s="278"/>
      <c r="BJ138" s="279"/>
    </row>
    <row r="139" spans="2:62" ht="20.25" customHeight="1" x14ac:dyDescent="0.4">
      <c r="B139" s="225">
        <f>B137+1</f>
        <v>62</v>
      </c>
      <c r="C139" s="275"/>
      <c r="D139" s="271"/>
      <c r="E139" s="163"/>
      <c r="F139" s="164"/>
      <c r="G139" s="163"/>
      <c r="H139" s="164"/>
      <c r="I139" s="265"/>
      <c r="J139" s="266"/>
      <c r="K139" s="269"/>
      <c r="L139" s="270"/>
      <c r="M139" s="270"/>
      <c r="N139" s="271"/>
      <c r="O139" s="240"/>
      <c r="P139" s="241"/>
      <c r="Q139" s="241"/>
      <c r="R139" s="241"/>
      <c r="S139" s="24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7"/>
      <c r="BC139" s="258"/>
      <c r="BD139" s="259"/>
      <c r="BE139" s="260"/>
      <c r="BF139" s="248"/>
      <c r="BG139" s="249"/>
      <c r="BH139" s="249"/>
      <c r="BI139" s="249"/>
      <c r="BJ139" s="250"/>
    </row>
    <row r="140" spans="2:62" ht="20.25" customHeight="1" x14ac:dyDescent="0.4">
      <c r="B140" s="226"/>
      <c r="C140" s="283"/>
      <c r="D140" s="284"/>
      <c r="E140" s="207"/>
      <c r="F140" s="208">
        <f>C139</f>
        <v>0</v>
      </c>
      <c r="G140" s="207"/>
      <c r="H140" s="208">
        <f>I139</f>
        <v>0</v>
      </c>
      <c r="I140" s="285"/>
      <c r="J140" s="286"/>
      <c r="K140" s="287"/>
      <c r="L140" s="288"/>
      <c r="M140" s="288"/>
      <c r="N140" s="284"/>
      <c r="O140" s="240"/>
      <c r="P140" s="241"/>
      <c r="Q140" s="241"/>
      <c r="R140" s="241"/>
      <c r="S140" s="24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0">
        <f>IF($BE$3="４週",SUM(W140:AX140),IF($BE$3="暦月",SUM(W140:BA140),""))</f>
        <v>0</v>
      </c>
      <c r="BC140" s="281"/>
      <c r="BD140" s="282">
        <f>IF($BE$3="４週",BB140/4,IF($BE$3="暦月",(BB140/($BE$8/7)),""))</f>
        <v>0</v>
      </c>
      <c r="BE140" s="281"/>
      <c r="BF140" s="277"/>
      <c r="BG140" s="278"/>
      <c r="BH140" s="278"/>
      <c r="BI140" s="278"/>
      <c r="BJ140" s="279"/>
    </row>
    <row r="141" spans="2:62" ht="20.25" customHeight="1" x14ac:dyDescent="0.4">
      <c r="B141" s="225">
        <f>B139+1</f>
        <v>63</v>
      </c>
      <c r="C141" s="275"/>
      <c r="D141" s="271"/>
      <c r="E141" s="163"/>
      <c r="F141" s="164"/>
      <c r="G141" s="163"/>
      <c r="H141" s="164"/>
      <c r="I141" s="265"/>
      <c r="J141" s="266"/>
      <c r="K141" s="269"/>
      <c r="L141" s="270"/>
      <c r="M141" s="270"/>
      <c r="N141" s="271"/>
      <c r="O141" s="240"/>
      <c r="P141" s="241"/>
      <c r="Q141" s="241"/>
      <c r="R141" s="241"/>
      <c r="S141" s="24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7"/>
      <c r="BC141" s="258"/>
      <c r="BD141" s="259"/>
      <c r="BE141" s="260"/>
      <c r="BF141" s="248"/>
      <c r="BG141" s="249"/>
      <c r="BH141" s="249"/>
      <c r="BI141" s="249"/>
      <c r="BJ141" s="250"/>
    </row>
    <row r="142" spans="2:62" ht="20.25" customHeight="1" x14ac:dyDescent="0.4">
      <c r="B142" s="226"/>
      <c r="C142" s="283"/>
      <c r="D142" s="284"/>
      <c r="E142" s="207"/>
      <c r="F142" s="208">
        <f>C141</f>
        <v>0</v>
      </c>
      <c r="G142" s="207"/>
      <c r="H142" s="208">
        <f>I141</f>
        <v>0</v>
      </c>
      <c r="I142" s="285"/>
      <c r="J142" s="286"/>
      <c r="K142" s="287"/>
      <c r="L142" s="288"/>
      <c r="M142" s="288"/>
      <c r="N142" s="284"/>
      <c r="O142" s="240"/>
      <c r="P142" s="241"/>
      <c r="Q142" s="241"/>
      <c r="R142" s="241"/>
      <c r="S142" s="24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0">
        <f>IF($BE$3="４週",SUM(W142:AX142),IF($BE$3="暦月",SUM(W142:BA142),""))</f>
        <v>0</v>
      </c>
      <c r="BC142" s="281"/>
      <c r="BD142" s="282">
        <f>IF($BE$3="４週",BB142/4,IF($BE$3="暦月",(BB142/($BE$8/7)),""))</f>
        <v>0</v>
      </c>
      <c r="BE142" s="281"/>
      <c r="BF142" s="277"/>
      <c r="BG142" s="278"/>
      <c r="BH142" s="278"/>
      <c r="BI142" s="278"/>
      <c r="BJ142" s="279"/>
    </row>
    <row r="143" spans="2:62" ht="20.25" customHeight="1" x14ac:dyDescent="0.4">
      <c r="B143" s="225">
        <f>B141+1</f>
        <v>64</v>
      </c>
      <c r="C143" s="275"/>
      <c r="D143" s="271"/>
      <c r="E143" s="163"/>
      <c r="F143" s="164"/>
      <c r="G143" s="163"/>
      <c r="H143" s="164"/>
      <c r="I143" s="265"/>
      <c r="J143" s="266"/>
      <c r="K143" s="269"/>
      <c r="L143" s="270"/>
      <c r="M143" s="270"/>
      <c r="N143" s="271"/>
      <c r="O143" s="240"/>
      <c r="P143" s="241"/>
      <c r="Q143" s="241"/>
      <c r="R143" s="241"/>
      <c r="S143" s="24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7"/>
      <c r="BC143" s="258"/>
      <c r="BD143" s="259"/>
      <c r="BE143" s="260"/>
      <c r="BF143" s="248"/>
      <c r="BG143" s="249"/>
      <c r="BH143" s="249"/>
      <c r="BI143" s="249"/>
      <c r="BJ143" s="250"/>
    </row>
    <row r="144" spans="2:62" ht="20.25" customHeight="1" x14ac:dyDescent="0.4">
      <c r="B144" s="226"/>
      <c r="C144" s="283"/>
      <c r="D144" s="284"/>
      <c r="E144" s="207"/>
      <c r="F144" s="208">
        <f>C143</f>
        <v>0</v>
      </c>
      <c r="G144" s="207"/>
      <c r="H144" s="208">
        <f>I143</f>
        <v>0</v>
      </c>
      <c r="I144" s="285"/>
      <c r="J144" s="286"/>
      <c r="K144" s="287"/>
      <c r="L144" s="288"/>
      <c r="M144" s="288"/>
      <c r="N144" s="284"/>
      <c r="O144" s="240"/>
      <c r="P144" s="241"/>
      <c r="Q144" s="241"/>
      <c r="R144" s="241"/>
      <c r="S144" s="24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0">
        <f>IF($BE$3="４週",SUM(W144:AX144),IF($BE$3="暦月",SUM(W144:BA144),""))</f>
        <v>0</v>
      </c>
      <c r="BC144" s="281"/>
      <c r="BD144" s="282">
        <f>IF($BE$3="４週",BB144/4,IF($BE$3="暦月",(BB144/($BE$8/7)),""))</f>
        <v>0</v>
      </c>
      <c r="BE144" s="281"/>
      <c r="BF144" s="277"/>
      <c r="BG144" s="278"/>
      <c r="BH144" s="278"/>
      <c r="BI144" s="278"/>
      <c r="BJ144" s="279"/>
    </row>
    <row r="145" spans="2:62" ht="20.25" customHeight="1" x14ac:dyDescent="0.4">
      <c r="B145" s="225">
        <f>B143+1</f>
        <v>65</v>
      </c>
      <c r="C145" s="275"/>
      <c r="D145" s="271"/>
      <c r="E145" s="163"/>
      <c r="F145" s="164"/>
      <c r="G145" s="163"/>
      <c r="H145" s="164"/>
      <c r="I145" s="265"/>
      <c r="J145" s="266"/>
      <c r="K145" s="269"/>
      <c r="L145" s="270"/>
      <c r="M145" s="270"/>
      <c r="N145" s="271"/>
      <c r="O145" s="240"/>
      <c r="P145" s="241"/>
      <c r="Q145" s="241"/>
      <c r="R145" s="241"/>
      <c r="S145" s="24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7"/>
      <c r="BC145" s="258"/>
      <c r="BD145" s="259"/>
      <c r="BE145" s="260"/>
      <c r="BF145" s="248"/>
      <c r="BG145" s="249"/>
      <c r="BH145" s="249"/>
      <c r="BI145" s="249"/>
      <c r="BJ145" s="250"/>
    </row>
    <row r="146" spans="2:62" ht="20.25" customHeight="1" x14ac:dyDescent="0.4">
      <c r="B146" s="226"/>
      <c r="C146" s="283"/>
      <c r="D146" s="284"/>
      <c r="E146" s="207"/>
      <c r="F146" s="208">
        <f>C145</f>
        <v>0</v>
      </c>
      <c r="G146" s="207"/>
      <c r="H146" s="208">
        <f>I145</f>
        <v>0</v>
      </c>
      <c r="I146" s="285"/>
      <c r="J146" s="286"/>
      <c r="K146" s="287"/>
      <c r="L146" s="288"/>
      <c r="M146" s="288"/>
      <c r="N146" s="284"/>
      <c r="O146" s="240"/>
      <c r="P146" s="241"/>
      <c r="Q146" s="241"/>
      <c r="R146" s="241"/>
      <c r="S146" s="24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0">
        <f>IF($BE$3="４週",SUM(W146:AX146),IF($BE$3="暦月",SUM(W146:BA146),""))</f>
        <v>0</v>
      </c>
      <c r="BC146" s="281"/>
      <c r="BD146" s="282">
        <f>IF($BE$3="４週",BB146/4,IF($BE$3="暦月",(BB146/($BE$8/7)),""))</f>
        <v>0</v>
      </c>
      <c r="BE146" s="281"/>
      <c r="BF146" s="277"/>
      <c r="BG146" s="278"/>
      <c r="BH146" s="278"/>
      <c r="BI146" s="278"/>
      <c r="BJ146" s="279"/>
    </row>
    <row r="147" spans="2:62" ht="20.25" customHeight="1" x14ac:dyDescent="0.4">
      <c r="B147" s="225">
        <f>B145+1</f>
        <v>66</v>
      </c>
      <c r="C147" s="275"/>
      <c r="D147" s="271"/>
      <c r="E147" s="163"/>
      <c r="F147" s="164"/>
      <c r="G147" s="163"/>
      <c r="H147" s="164"/>
      <c r="I147" s="265"/>
      <c r="J147" s="266"/>
      <c r="K147" s="269"/>
      <c r="L147" s="270"/>
      <c r="M147" s="270"/>
      <c r="N147" s="271"/>
      <c r="O147" s="240"/>
      <c r="P147" s="241"/>
      <c r="Q147" s="241"/>
      <c r="R147" s="241"/>
      <c r="S147" s="24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7"/>
      <c r="BC147" s="258"/>
      <c r="BD147" s="259"/>
      <c r="BE147" s="260"/>
      <c r="BF147" s="248"/>
      <c r="BG147" s="249"/>
      <c r="BH147" s="249"/>
      <c r="BI147" s="249"/>
      <c r="BJ147" s="250"/>
    </row>
    <row r="148" spans="2:62" ht="20.25" customHeight="1" x14ac:dyDescent="0.4">
      <c r="B148" s="226"/>
      <c r="C148" s="283"/>
      <c r="D148" s="284"/>
      <c r="E148" s="207"/>
      <c r="F148" s="208">
        <f>C147</f>
        <v>0</v>
      </c>
      <c r="G148" s="207"/>
      <c r="H148" s="208">
        <f>I147</f>
        <v>0</v>
      </c>
      <c r="I148" s="285"/>
      <c r="J148" s="286"/>
      <c r="K148" s="287"/>
      <c r="L148" s="288"/>
      <c r="M148" s="288"/>
      <c r="N148" s="284"/>
      <c r="O148" s="240"/>
      <c r="P148" s="241"/>
      <c r="Q148" s="241"/>
      <c r="R148" s="241"/>
      <c r="S148" s="24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0">
        <f>IF($BE$3="４週",SUM(W148:AX148),IF($BE$3="暦月",SUM(W148:BA148),""))</f>
        <v>0</v>
      </c>
      <c r="BC148" s="281"/>
      <c r="BD148" s="282">
        <f>IF($BE$3="４週",BB148/4,IF($BE$3="暦月",(BB148/($BE$8/7)),""))</f>
        <v>0</v>
      </c>
      <c r="BE148" s="281"/>
      <c r="BF148" s="277"/>
      <c r="BG148" s="278"/>
      <c r="BH148" s="278"/>
      <c r="BI148" s="278"/>
      <c r="BJ148" s="279"/>
    </row>
    <row r="149" spans="2:62" ht="20.25" customHeight="1" x14ac:dyDescent="0.4">
      <c r="B149" s="225">
        <f>B147+1</f>
        <v>67</v>
      </c>
      <c r="C149" s="275"/>
      <c r="D149" s="271"/>
      <c r="E149" s="163"/>
      <c r="F149" s="164"/>
      <c r="G149" s="163"/>
      <c r="H149" s="164"/>
      <c r="I149" s="265"/>
      <c r="J149" s="266"/>
      <c r="K149" s="269"/>
      <c r="L149" s="270"/>
      <c r="M149" s="270"/>
      <c r="N149" s="271"/>
      <c r="O149" s="240"/>
      <c r="P149" s="241"/>
      <c r="Q149" s="241"/>
      <c r="R149" s="241"/>
      <c r="S149" s="24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7"/>
      <c r="BC149" s="258"/>
      <c r="BD149" s="259"/>
      <c r="BE149" s="260"/>
      <c r="BF149" s="248"/>
      <c r="BG149" s="249"/>
      <c r="BH149" s="249"/>
      <c r="BI149" s="249"/>
      <c r="BJ149" s="250"/>
    </row>
    <row r="150" spans="2:62" ht="20.25" customHeight="1" x14ac:dyDescent="0.4">
      <c r="B150" s="226"/>
      <c r="C150" s="283"/>
      <c r="D150" s="284"/>
      <c r="E150" s="207"/>
      <c r="F150" s="208">
        <f>C149</f>
        <v>0</v>
      </c>
      <c r="G150" s="207"/>
      <c r="H150" s="208">
        <f>I149</f>
        <v>0</v>
      </c>
      <c r="I150" s="285"/>
      <c r="J150" s="286"/>
      <c r="K150" s="287"/>
      <c r="L150" s="288"/>
      <c r="M150" s="288"/>
      <c r="N150" s="284"/>
      <c r="O150" s="240"/>
      <c r="P150" s="241"/>
      <c r="Q150" s="241"/>
      <c r="R150" s="241"/>
      <c r="S150" s="24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0">
        <f>IF($BE$3="４週",SUM(W150:AX150),IF($BE$3="暦月",SUM(W150:BA150),""))</f>
        <v>0</v>
      </c>
      <c r="BC150" s="281"/>
      <c r="BD150" s="282">
        <f>IF($BE$3="４週",BB150/4,IF($BE$3="暦月",(BB150/($BE$8/7)),""))</f>
        <v>0</v>
      </c>
      <c r="BE150" s="281"/>
      <c r="BF150" s="277"/>
      <c r="BG150" s="278"/>
      <c r="BH150" s="278"/>
      <c r="BI150" s="278"/>
      <c r="BJ150" s="279"/>
    </row>
    <row r="151" spans="2:62" ht="20.25" customHeight="1" x14ac:dyDescent="0.4">
      <c r="B151" s="225">
        <f>B149+1</f>
        <v>68</v>
      </c>
      <c r="C151" s="275"/>
      <c r="D151" s="271"/>
      <c r="E151" s="163"/>
      <c r="F151" s="164"/>
      <c r="G151" s="163"/>
      <c r="H151" s="164"/>
      <c r="I151" s="265"/>
      <c r="J151" s="266"/>
      <c r="K151" s="269"/>
      <c r="L151" s="270"/>
      <c r="M151" s="270"/>
      <c r="N151" s="271"/>
      <c r="O151" s="240"/>
      <c r="P151" s="241"/>
      <c r="Q151" s="241"/>
      <c r="R151" s="241"/>
      <c r="S151" s="24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7"/>
      <c r="BC151" s="258"/>
      <c r="BD151" s="259"/>
      <c r="BE151" s="260"/>
      <c r="BF151" s="248"/>
      <c r="BG151" s="249"/>
      <c r="BH151" s="249"/>
      <c r="BI151" s="249"/>
      <c r="BJ151" s="250"/>
    </row>
    <row r="152" spans="2:62" ht="20.25" customHeight="1" x14ac:dyDescent="0.4">
      <c r="B152" s="226"/>
      <c r="C152" s="283"/>
      <c r="D152" s="284"/>
      <c r="E152" s="207"/>
      <c r="F152" s="208">
        <f>C151</f>
        <v>0</v>
      </c>
      <c r="G152" s="207"/>
      <c r="H152" s="208">
        <f>I151</f>
        <v>0</v>
      </c>
      <c r="I152" s="285"/>
      <c r="J152" s="286"/>
      <c r="K152" s="287"/>
      <c r="L152" s="288"/>
      <c r="M152" s="288"/>
      <c r="N152" s="284"/>
      <c r="O152" s="240"/>
      <c r="P152" s="241"/>
      <c r="Q152" s="241"/>
      <c r="R152" s="241"/>
      <c r="S152" s="24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0">
        <f>IF($BE$3="４週",SUM(W152:AX152),IF($BE$3="暦月",SUM(W152:BA152),""))</f>
        <v>0</v>
      </c>
      <c r="BC152" s="281"/>
      <c r="BD152" s="282">
        <f>IF($BE$3="４週",BB152/4,IF($BE$3="暦月",(BB152/($BE$8/7)),""))</f>
        <v>0</v>
      </c>
      <c r="BE152" s="281"/>
      <c r="BF152" s="277"/>
      <c r="BG152" s="278"/>
      <c r="BH152" s="278"/>
      <c r="BI152" s="278"/>
      <c r="BJ152" s="279"/>
    </row>
    <row r="153" spans="2:62" ht="20.25" customHeight="1" x14ac:dyDescent="0.4">
      <c r="B153" s="225">
        <f>B151+1</f>
        <v>69</v>
      </c>
      <c r="C153" s="275"/>
      <c r="D153" s="271"/>
      <c r="E153" s="163"/>
      <c r="F153" s="164"/>
      <c r="G153" s="163"/>
      <c r="H153" s="164"/>
      <c r="I153" s="265"/>
      <c r="J153" s="266"/>
      <c r="K153" s="269"/>
      <c r="L153" s="270"/>
      <c r="M153" s="270"/>
      <c r="N153" s="271"/>
      <c r="O153" s="240"/>
      <c r="P153" s="241"/>
      <c r="Q153" s="241"/>
      <c r="R153" s="241"/>
      <c r="S153" s="24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7"/>
      <c r="BC153" s="258"/>
      <c r="BD153" s="259"/>
      <c r="BE153" s="260"/>
      <c r="BF153" s="248"/>
      <c r="BG153" s="249"/>
      <c r="BH153" s="249"/>
      <c r="BI153" s="249"/>
      <c r="BJ153" s="250"/>
    </row>
    <row r="154" spans="2:62" ht="20.25" customHeight="1" x14ac:dyDescent="0.4">
      <c r="B154" s="226"/>
      <c r="C154" s="283"/>
      <c r="D154" s="284"/>
      <c r="E154" s="207"/>
      <c r="F154" s="208">
        <f>C153</f>
        <v>0</v>
      </c>
      <c r="G154" s="207"/>
      <c r="H154" s="208">
        <f>I153</f>
        <v>0</v>
      </c>
      <c r="I154" s="285"/>
      <c r="J154" s="286"/>
      <c r="K154" s="287"/>
      <c r="L154" s="288"/>
      <c r="M154" s="288"/>
      <c r="N154" s="284"/>
      <c r="O154" s="240"/>
      <c r="P154" s="241"/>
      <c r="Q154" s="241"/>
      <c r="R154" s="241"/>
      <c r="S154" s="24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0">
        <f>IF($BE$3="４週",SUM(W154:AX154),IF($BE$3="暦月",SUM(W154:BA154),""))</f>
        <v>0</v>
      </c>
      <c r="BC154" s="281"/>
      <c r="BD154" s="282">
        <f>IF($BE$3="４週",BB154/4,IF($BE$3="暦月",(BB154/($BE$8/7)),""))</f>
        <v>0</v>
      </c>
      <c r="BE154" s="281"/>
      <c r="BF154" s="277"/>
      <c r="BG154" s="278"/>
      <c r="BH154" s="278"/>
      <c r="BI154" s="278"/>
      <c r="BJ154" s="279"/>
    </row>
    <row r="155" spans="2:62" ht="20.25" customHeight="1" x14ac:dyDescent="0.4">
      <c r="B155" s="225">
        <f>B153+1</f>
        <v>70</v>
      </c>
      <c r="C155" s="275"/>
      <c r="D155" s="271"/>
      <c r="E155" s="163"/>
      <c r="F155" s="164"/>
      <c r="G155" s="163"/>
      <c r="H155" s="164"/>
      <c r="I155" s="265"/>
      <c r="J155" s="266"/>
      <c r="K155" s="269"/>
      <c r="L155" s="270"/>
      <c r="M155" s="270"/>
      <c r="N155" s="271"/>
      <c r="O155" s="240"/>
      <c r="P155" s="241"/>
      <c r="Q155" s="241"/>
      <c r="R155" s="241"/>
      <c r="S155" s="24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7"/>
      <c r="BC155" s="258"/>
      <c r="BD155" s="259"/>
      <c r="BE155" s="260"/>
      <c r="BF155" s="248"/>
      <c r="BG155" s="249"/>
      <c r="BH155" s="249"/>
      <c r="BI155" s="249"/>
      <c r="BJ155" s="250"/>
    </row>
    <row r="156" spans="2:62" ht="20.25" customHeight="1" x14ac:dyDescent="0.4">
      <c r="B156" s="226"/>
      <c r="C156" s="283"/>
      <c r="D156" s="284"/>
      <c r="E156" s="207"/>
      <c r="F156" s="208">
        <f>C155</f>
        <v>0</v>
      </c>
      <c r="G156" s="207"/>
      <c r="H156" s="208">
        <f>I155</f>
        <v>0</v>
      </c>
      <c r="I156" s="285"/>
      <c r="J156" s="286"/>
      <c r="K156" s="287"/>
      <c r="L156" s="288"/>
      <c r="M156" s="288"/>
      <c r="N156" s="284"/>
      <c r="O156" s="240"/>
      <c r="P156" s="241"/>
      <c r="Q156" s="241"/>
      <c r="R156" s="241"/>
      <c r="S156" s="24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0">
        <f>IF($BE$3="４週",SUM(W156:AX156),IF($BE$3="暦月",SUM(W156:BA156),""))</f>
        <v>0</v>
      </c>
      <c r="BC156" s="281"/>
      <c r="BD156" s="282">
        <f>IF($BE$3="４週",BB156/4,IF($BE$3="暦月",(BB156/($BE$8/7)),""))</f>
        <v>0</v>
      </c>
      <c r="BE156" s="281"/>
      <c r="BF156" s="277"/>
      <c r="BG156" s="278"/>
      <c r="BH156" s="278"/>
      <c r="BI156" s="278"/>
      <c r="BJ156" s="279"/>
    </row>
    <row r="157" spans="2:62" ht="20.25" customHeight="1" x14ac:dyDescent="0.4">
      <c r="B157" s="225">
        <f>B155+1</f>
        <v>71</v>
      </c>
      <c r="C157" s="275"/>
      <c r="D157" s="271"/>
      <c r="E157" s="163"/>
      <c r="F157" s="164"/>
      <c r="G157" s="163"/>
      <c r="H157" s="164"/>
      <c r="I157" s="265"/>
      <c r="J157" s="266"/>
      <c r="K157" s="269"/>
      <c r="L157" s="270"/>
      <c r="M157" s="270"/>
      <c r="N157" s="271"/>
      <c r="O157" s="240"/>
      <c r="P157" s="241"/>
      <c r="Q157" s="241"/>
      <c r="R157" s="241"/>
      <c r="S157" s="24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7"/>
      <c r="BC157" s="258"/>
      <c r="BD157" s="259"/>
      <c r="BE157" s="260"/>
      <c r="BF157" s="248"/>
      <c r="BG157" s="249"/>
      <c r="BH157" s="249"/>
      <c r="BI157" s="249"/>
      <c r="BJ157" s="250"/>
    </row>
    <row r="158" spans="2:62" ht="20.25" customHeight="1" x14ac:dyDescent="0.4">
      <c r="B158" s="226"/>
      <c r="C158" s="283"/>
      <c r="D158" s="284"/>
      <c r="E158" s="207"/>
      <c r="F158" s="208">
        <f>C157</f>
        <v>0</v>
      </c>
      <c r="G158" s="207"/>
      <c r="H158" s="208">
        <f>I157</f>
        <v>0</v>
      </c>
      <c r="I158" s="285"/>
      <c r="J158" s="286"/>
      <c r="K158" s="287"/>
      <c r="L158" s="288"/>
      <c r="M158" s="288"/>
      <c r="N158" s="284"/>
      <c r="O158" s="240"/>
      <c r="P158" s="241"/>
      <c r="Q158" s="241"/>
      <c r="R158" s="241"/>
      <c r="S158" s="24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0">
        <f>IF($BE$3="４週",SUM(W158:AX158),IF($BE$3="暦月",SUM(W158:BA158),""))</f>
        <v>0</v>
      </c>
      <c r="BC158" s="281"/>
      <c r="BD158" s="282">
        <f>IF($BE$3="４週",BB158/4,IF($BE$3="暦月",(BB158/($BE$8/7)),""))</f>
        <v>0</v>
      </c>
      <c r="BE158" s="281"/>
      <c r="BF158" s="277"/>
      <c r="BG158" s="278"/>
      <c r="BH158" s="278"/>
      <c r="BI158" s="278"/>
      <c r="BJ158" s="279"/>
    </row>
    <row r="159" spans="2:62" ht="20.25" customHeight="1" x14ac:dyDescent="0.4">
      <c r="B159" s="225">
        <f>B157+1</f>
        <v>72</v>
      </c>
      <c r="C159" s="275"/>
      <c r="D159" s="271"/>
      <c r="E159" s="163"/>
      <c r="F159" s="164"/>
      <c r="G159" s="163"/>
      <c r="H159" s="164"/>
      <c r="I159" s="265"/>
      <c r="J159" s="266"/>
      <c r="K159" s="269"/>
      <c r="L159" s="270"/>
      <c r="M159" s="270"/>
      <c r="N159" s="271"/>
      <c r="O159" s="240"/>
      <c r="P159" s="241"/>
      <c r="Q159" s="241"/>
      <c r="R159" s="241"/>
      <c r="S159" s="24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7"/>
      <c r="BC159" s="258"/>
      <c r="BD159" s="259"/>
      <c r="BE159" s="260"/>
      <c r="BF159" s="248"/>
      <c r="BG159" s="249"/>
      <c r="BH159" s="249"/>
      <c r="BI159" s="249"/>
      <c r="BJ159" s="250"/>
    </row>
    <row r="160" spans="2:62" ht="20.25" customHeight="1" x14ac:dyDescent="0.4">
      <c r="B160" s="226"/>
      <c r="C160" s="283"/>
      <c r="D160" s="284"/>
      <c r="E160" s="207"/>
      <c r="F160" s="208">
        <f>C159</f>
        <v>0</v>
      </c>
      <c r="G160" s="207"/>
      <c r="H160" s="208">
        <f>I159</f>
        <v>0</v>
      </c>
      <c r="I160" s="285"/>
      <c r="J160" s="286"/>
      <c r="K160" s="287"/>
      <c r="L160" s="288"/>
      <c r="M160" s="288"/>
      <c r="N160" s="284"/>
      <c r="O160" s="240"/>
      <c r="P160" s="241"/>
      <c r="Q160" s="241"/>
      <c r="R160" s="241"/>
      <c r="S160" s="24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0">
        <f>IF($BE$3="４週",SUM(W160:AX160),IF($BE$3="暦月",SUM(W160:BA160),""))</f>
        <v>0</v>
      </c>
      <c r="BC160" s="281"/>
      <c r="BD160" s="282">
        <f>IF($BE$3="４週",BB160/4,IF($BE$3="暦月",(BB160/($BE$8/7)),""))</f>
        <v>0</v>
      </c>
      <c r="BE160" s="281"/>
      <c r="BF160" s="277"/>
      <c r="BG160" s="278"/>
      <c r="BH160" s="278"/>
      <c r="BI160" s="278"/>
      <c r="BJ160" s="279"/>
    </row>
    <row r="161" spans="2:62" ht="20.25" customHeight="1" x14ac:dyDescent="0.4">
      <c r="B161" s="225">
        <f>B159+1</f>
        <v>73</v>
      </c>
      <c r="C161" s="275"/>
      <c r="D161" s="271"/>
      <c r="E161" s="163"/>
      <c r="F161" s="164"/>
      <c r="G161" s="163"/>
      <c r="H161" s="164"/>
      <c r="I161" s="265"/>
      <c r="J161" s="266"/>
      <c r="K161" s="269"/>
      <c r="L161" s="270"/>
      <c r="M161" s="270"/>
      <c r="N161" s="271"/>
      <c r="O161" s="240"/>
      <c r="P161" s="241"/>
      <c r="Q161" s="241"/>
      <c r="R161" s="241"/>
      <c r="S161" s="24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7"/>
      <c r="BC161" s="258"/>
      <c r="BD161" s="259"/>
      <c r="BE161" s="260"/>
      <c r="BF161" s="248"/>
      <c r="BG161" s="249"/>
      <c r="BH161" s="249"/>
      <c r="BI161" s="249"/>
      <c r="BJ161" s="250"/>
    </row>
    <row r="162" spans="2:62" ht="20.25" customHeight="1" x14ac:dyDescent="0.4">
      <c r="B162" s="226"/>
      <c r="C162" s="283"/>
      <c r="D162" s="284"/>
      <c r="E162" s="207"/>
      <c r="F162" s="208">
        <f>C161</f>
        <v>0</v>
      </c>
      <c r="G162" s="207"/>
      <c r="H162" s="208">
        <f>I161</f>
        <v>0</v>
      </c>
      <c r="I162" s="285"/>
      <c r="J162" s="286"/>
      <c r="K162" s="287"/>
      <c r="L162" s="288"/>
      <c r="M162" s="288"/>
      <c r="N162" s="284"/>
      <c r="O162" s="240"/>
      <c r="P162" s="241"/>
      <c r="Q162" s="241"/>
      <c r="R162" s="241"/>
      <c r="S162" s="24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0">
        <f>IF($BE$3="４週",SUM(W162:AX162),IF($BE$3="暦月",SUM(W162:BA162),""))</f>
        <v>0</v>
      </c>
      <c r="BC162" s="281"/>
      <c r="BD162" s="282">
        <f>IF($BE$3="４週",BB162/4,IF($BE$3="暦月",(BB162/($BE$8/7)),""))</f>
        <v>0</v>
      </c>
      <c r="BE162" s="281"/>
      <c r="BF162" s="277"/>
      <c r="BG162" s="278"/>
      <c r="BH162" s="278"/>
      <c r="BI162" s="278"/>
      <c r="BJ162" s="279"/>
    </row>
    <row r="163" spans="2:62" ht="20.25" customHeight="1" x14ac:dyDescent="0.4">
      <c r="B163" s="225">
        <f>B161+1</f>
        <v>74</v>
      </c>
      <c r="C163" s="275"/>
      <c r="D163" s="271"/>
      <c r="E163" s="163"/>
      <c r="F163" s="164"/>
      <c r="G163" s="163"/>
      <c r="H163" s="164"/>
      <c r="I163" s="265"/>
      <c r="J163" s="266"/>
      <c r="K163" s="269"/>
      <c r="L163" s="270"/>
      <c r="M163" s="270"/>
      <c r="N163" s="271"/>
      <c r="O163" s="240"/>
      <c r="P163" s="241"/>
      <c r="Q163" s="241"/>
      <c r="R163" s="241"/>
      <c r="S163" s="24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7"/>
      <c r="BC163" s="258"/>
      <c r="BD163" s="259"/>
      <c r="BE163" s="260"/>
      <c r="BF163" s="248"/>
      <c r="BG163" s="249"/>
      <c r="BH163" s="249"/>
      <c r="BI163" s="249"/>
      <c r="BJ163" s="250"/>
    </row>
    <row r="164" spans="2:62" ht="20.25" customHeight="1" x14ac:dyDescent="0.4">
      <c r="B164" s="226"/>
      <c r="C164" s="283"/>
      <c r="D164" s="284"/>
      <c r="E164" s="207"/>
      <c r="F164" s="208">
        <f>C163</f>
        <v>0</v>
      </c>
      <c r="G164" s="207"/>
      <c r="H164" s="208">
        <f>I163</f>
        <v>0</v>
      </c>
      <c r="I164" s="285"/>
      <c r="J164" s="286"/>
      <c r="K164" s="287"/>
      <c r="L164" s="288"/>
      <c r="M164" s="288"/>
      <c r="N164" s="284"/>
      <c r="O164" s="240"/>
      <c r="P164" s="241"/>
      <c r="Q164" s="241"/>
      <c r="R164" s="241"/>
      <c r="S164" s="24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0">
        <f>IF($BE$3="４週",SUM(W164:AX164),IF($BE$3="暦月",SUM(W164:BA164),""))</f>
        <v>0</v>
      </c>
      <c r="BC164" s="281"/>
      <c r="BD164" s="282">
        <f>IF($BE$3="４週",BB164/4,IF($BE$3="暦月",(BB164/($BE$8/7)),""))</f>
        <v>0</v>
      </c>
      <c r="BE164" s="281"/>
      <c r="BF164" s="277"/>
      <c r="BG164" s="278"/>
      <c r="BH164" s="278"/>
      <c r="BI164" s="278"/>
      <c r="BJ164" s="279"/>
    </row>
    <row r="165" spans="2:62" ht="20.25" customHeight="1" x14ac:dyDescent="0.4">
      <c r="B165" s="225">
        <f>B163+1</f>
        <v>75</v>
      </c>
      <c r="C165" s="275"/>
      <c r="D165" s="271"/>
      <c r="E165" s="163"/>
      <c r="F165" s="164"/>
      <c r="G165" s="163"/>
      <c r="H165" s="164"/>
      <c r="I165" s="265"/>
      <c r="J165" s="266"/>
      <c r="K165" s="269"/>
      <c r="L165" s="270"/>
      <c r="M165" s="270"/>
      <c r="N165" s="271"/>
      <c r="O165" s="240"/>
      <c r="P165" s="241"/>
      <c r="Q165" s="241"/>
      <c r="R165" s="241"/>
      <c r="S165" s="24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7"/>
      <c r="BC165" s="258"/>
      <c r="BD165" s="259"/>
      <c r="BE165" s="260"/>
      <c r="BF165" s="248"/>
      <c r="BG165" s="249"/>
      <c r="BH165" s="249"/>
      <c r="BI165" s="249"/>
      <c r="BJ165" s="250"/>
    </row>
    <row r="166" spans="2:62" ht="20.25" customHeight="1" x14ac:dyDescent="0.4">
      <c r="B166" s="226"/>
      <c r="C166" s="283"/>
      <c r="D166" s="284"/>
      <c r="E166" s="207"/>
      <c r="F166" s="208">
        <f>C165</f>
        <v>0</v>
      </c>
      <c r="G166" s="207"/>
      <c r="H166" s="208">
        <f>I165</f>
        <v>0</v>
      </c>
      <c r="I166" s="285"/>
      <c r="J166" s="286"/>
      <c r="K166" s="287"/>
      <c r="L166" s="288"/>
      <c r="M166" s="288"/>
      <c r="N166" s="284"/>
      <c r="O166" s="240"/>
      <c r="P166" s="241"/>
      <c r="Q166" s="241"/>
      <c r="R166" s="241"/>
      <c r="S166" s="24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0">
        <f>IF($BE$3="４週",SUM(W166:AX166),IF($BE$3="暦月",SUM(W166:BA166),""))</f>
        <v>0</v>
      </c>
      <c r="BC166" s="281"/>
      <c r="BD166" s="282">
        <f>IF($BE$3="４週",BB166/4,IF($BE$3="暦月",(BB166/($BE$8/7)),""))</f>
        <v>0</v>
      </c>
      <c r="BE166" s="281"/>
      <c r="BF166" s="277"/>
      <c r="BG166" s="278"/>
      <c r="BH166" s="278"/>
      <c r="BI166" s="278"/>
      <c r="BJ166" s="279"/>
    </row>
    <row r="167" spans="2:62" ht="20.25" customHeight="1" x14ac:dyDescent="0.4">
      <c r="B167" s="225">
        <f>B165+1</f>
        <v>76</v>
      </c>
      <c r="C167" s="275"/>
      <c r="D167" s="271"/>
      <c r="E167" s="163"/>
      <c r="F167" s="164"/>
      <c r="G167" s="163"/>
      <c r="H167" s="164"/>
      <c r="I167" s="265"/>
      <c r="J167" s="266"/>
      <c r="K167" s="269"/>
      <c r="L167" s="270"/>
      <c r="M167" s="270"/>
      <c r="N167" s="271"/>
      <c r="O167" s="240"/>
      <c r="P167" s="241"/>
      <c r="Q167" s="241"/>
      <c r="R167" s="241"/>
      <c r="S167" s="24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7"/>
      <c r="BC167" s="258"/>
      <c r="BD167" s="259"/>
      <c r="BE167" s="260"/>
      <c r="BF167" s="248"/>
      <c r="BG167" s="249"/>
      <c r="BH167" s="249"/>
      <c r="BI167" s="249"/>
      <c r="BJ167" s="250"/>
    </row>
    <row r="168" spans="2:62" ht="20.25" customHeight="1" x14ac:dyDescent="0.4">
      <c r="B168" s="226"/>
      <c r="C168" s="283"/>
      <c r="D168" s="284"/>
      <c r="E168" s="207"/>
      <c r="F168" s="208">
        <f>C167</f>
        <v>0</v>
      </c>
      <c r="G168" s="207"/>
      <c r="H168" s="208">
        <f>I167</f>
        <v>0</v>
      </c>
      <c r="I168" s="285"/>
      <c r="J168" s="286"/>
      <c r="K168" s="287"/>
      <c r="L168" s="288"/>
      <c r="M168" s="288"/>
      <c r="N168" s="284"/>
      <c r="O168" s="240"/>
      <c r="P168" s="241"/>
      <c r="Q168" s="241"/>
      <c r="R168" s="241"/>
      <c r="S168" s="24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0">
        <f>IF($BE$3="４週",SUM(W168:AX168),IF($BE$3="暦月",SUM(W168:BA168),""))</f>
        <v>0</v>
      </c>
      <c r="BC168" s="281"/>
      <c r="BD168" s="282">
        <f>IF($BE$3="４週",BB168/4,IF($BE$3="暦月",(BB168/($BE$8/7)),""))</f>
        <v>0</v>
      </c>
      <c r="BE168" s="281"/>
      <c r="BF168" s="277"/>
      <c r="BG168" s="278"/>
      <c r="BH168" s="278"/>
      <c r="BI168" s="278"/>
      <c r="BJ168" s="279"/>
    </row>
    <row r="169" spans="2:62" ht="20.25" customHeight="1" x14ac:dyDescent="0.4">
      <c r="B169" s="225">
        <f>B167+1</f>
        <v>77</v>
      </c>
      <c r="C169" s="275"/>
      <c r="D169" s="271"/>
      <c r="E169" s="163"/>
      <c r="F169" s="164"/>
      <c r="G169" s="163"/>
      <c r="H169" s="164"/>
      <c r="I169" s="265"/>
      <c r="J169" s="266"/>
      <c r="K169" s="269"/>
      <c r="L169" s="270"/>
      <c r="M169" s="270"/>
      <c r="N169" s="271"/>
      <c r="O169" s="240"/>
      <c r="P169" s="241"/>
      <c r="Q169" s="241"/>
      <c r="R169" s="241"/>
      <c r="S169" s="24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7"/>
      <c r="BC169" s="258"/>
      <c r="BD169" s="259"/>
      <c r="BE169" s="260"/>
      <c r="BF169" s="248"/>
      <c r="BG169" s="249"/>
      <c r="BH169" s="249"/>
      <c r="BI169" s="249"/>
      <c r="BJ169" s="250"/>
    </row>
    <row r="170" spans="2:62" ht="20.25" customHeight="1" x14ac:dyDescent="0.4">
      <c r="B170" s="226"/>
      <c r="C170" s="283"/>
      <c r="D170" s="284"/>
      <c r="E170" s="207"/>
      <c r="F170" s="208">
        <f>C169</f>
        <v>0</v>
      </c>
      <c r="G170" s="207"/>
      <c r="H170" s="208">
        <f>I169</f>
        <v>0</v>
      </c>
      <c r="I170" s="285"/>
      <c r="J170" s="286"/>
      <c r="K170" s="287"/>
      <c r="L170" s="288"/>
      <c r="M170" s="288"/>
      <c r="N170" s="284"/>
      <c r="O170" s="240"/>
      <c r="P170" s="241"/>
      <c r="Q170" s="241"/>
      <c r="R170" s="241"/>
      <c r="S170" s="24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0">
        <f>IF($BE$3="４週",SUM(W170:AX170),IF($BE$3="暦月",SUM(W170:BA170),""))</f>
        <v>0</v>
      </c>
      <c r="BC170" s="281"/>
      <c r="BD170" s="282">
        <f>IF($BE$3="４週",BB170/4,IF($BE$3="暦月",(BB170/($BE$8/7)),""))</f>
        <v>0</v>
      </c>
      <c r="BE170" s="281"/>
      <c r="BF170" s="277"/>
      <c r="BG170" s="278"/>
      <c r="BH170" s="278"/>
      <c r="BI170" s="278"/>
      <c r="BJ170" s="279"/>
    </row>
    <row r="171" spans="2:62" ht="20.25" customHeight="1" x14ac:dyDescent="0.4">
      <c r="B171" s="225">
        <f>B169+1</f>
        <v>78</v>
      </c>
      <c r="C171" s="275"/>
      <c r="D171" s="271"/>
      <c r="E171" s="163"/>
      <c r="F171" s="164"/>
      <c r="G171" s="163"/>
      <c r="H171" s="164"/>
      <c r="I171" s="265"/>
      <c r="J171" s="266"/>
      <c r="K171" s="269"/>
      <c r="L171" s="270"/>
      <c r="M171" s="270"/>
      <c r="N171" s="271"/>
      <c r="O171" s="240"/>
      <c r="P171" s="241"/>
      <c r="Q171" s="241"/>
      <c r="R171" s="241"/>
      <c r="S171" s="24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7"/>
      <c r="BC171" s="258"/>
      <c r="BD171" s="259"/>
      <c r="BE171" s="260"/>
      <c r="BF171" s="248"/>
      <c r="BG171" s="249"/>
      <c r="BH171" s="249"/>
      <c r="BI171" s="249"/>
      <c r="BJ171" s="250"/>
    </row>
    <row r="172" spans="2:62" ht="20.25" customHeight="1" x14ac:dyDescent="0.4">
      <c r="B172" s="226"/>
      <c r="C172" s="283"/>
      <c r="D172" s="284"/>
      <c r="E172" s="207"/>
      <c r="F172" s="208">
        <f>C171</f>
        <v>0</v>
      </c>
      <c r="G172" s="207"/>
      <c r="H172" s="208">
        <f>I171</f>
        <v>0</v>
      </c>
      <c r="I172" s="285"/>
      <c r="J172" s="286"/>
      <c r="K172" s="287"/>
      <c r="L172" s="288"/>
      <c r="M172" s="288"/>
      <c r="N172" s="284"/>
      <c r="O172" s="240"/>
      <c r="P172" s="241"/>
      <c r="Q172" s="241"/>
      <c r="R172" s="241"/>
      <c r="S172" s="24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0">
        <f>IF($BE$3="４週",SUM(W172:AX172),IF($BE$3="暦月",SUM(W172:BA172),""))</f>
        <v>0</v>
      </c>
      <c r="BC172" s="281"/>
      <c r="BD172" s="282">
        <f>IF($BE$3="４週",BB172/4,IF($BE$3="暦月",(BB172/($BE$8/7)),""))</f>
        <v>0</v>
      </c>
      <c r="BE172" s="281"/>
      <c r="BF172" s="277"/>
      <c r="BG172" s="278"/>
      <c r="BH172" s="278"/>
      <c r="BI172" s="278"/>
      <c r="BJ172" s="279"/>
    </row>
    <row r="173" spans="2:62" ht="20.25" customHeight="1" x14ac:dyDescent="0.4">
      <c r="B173" s="225">
        <f>B171+1</f>
        <v>79</v>
      </c>
      <c r="C173" s="275"/>
      <c r="D173" s="271"/>
      <c r="E173" s="163"/>
      <c r="F173" s="164"/>
      <c r="G173" s="163"/>
      <c r="H173" s="164"/>
      <c r="I173" s="265"/>
      <c r="J173" s="266"/>
      <c r="K173" s="269"/>
      <c r="L173" s="270"/>
      <c r="M173" s="270"/>
      <c r="N173" s="271"/>
      <c r="O173" s="240"/>
      <c r="P173" s="241"/>
      <c r="Q173" s="241"/>
      <c r="R173" s="241"/>
      <c r="S173" s="24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7"/>
      <c r="BC173" s="258"/>
      <c r="BD173" s="259"/>
      <c r="BE173" s="260"/>
      <c r="BF173" s="248"/>
      <c r="BG173" s="249"/>
      <c r="BH173" s="249"/>
      <c r="BI173" s="249"/>
      <c r="BJ173" s="250"/>
    </row>
    <row r="174" spans="2:62" ht="20.25" customHeight="1" x14ac:dyDescent="0.4">
      <c r="B174" s="226"/>
      <c r="C174" s="283"/>
      <c r="D174" s="284"/>
      <c r="E174" s="207"/>
      <c r="F174" s="208">
        <f>C173</f>
        <v>0</v>
      </c>
      <c r="G174" s="207"/>
      <c r="H174" s="208">
        <f>I173</f>
        <v>0</v>
      </c>
      <c r="I174" s="285"/>
      <c r="J174" s="286"/>
      <c r="K174" s="287"/>
      <c r="L174" s="288"/>
      <c r="M174" s="288"/>
      <c r="N174" s="284"/>
      <c r="O174" s="240"/>
      <c r="P174" s="241"/>
      <c r="Q174" s="241"/>
      <c r="R174" s="241"/>
      <c r="S174" s="24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0">
        <f>IF($BE$3="４週",SUM(W174:AX174),IF($BE$3="暦月",SUM(W174:BA174),""))</f>
        <v>0</v>
      </c>
      <c r="BC174" s="281"/>
      <c r="BD174" s="282">
        <f>IF($BE$3="４週",BB174/4,IF($BE$3="暦月",(BB174/($BE$8/7)),""))</f>
        <v>0</v>
      </c>
      <c r="BE174" s="281"/>
      <c r="BF174" s="277"/>
      <c r="BG174" s="278"/>
      <c r="BH174" s="278"/>
      <c r="BI174" s="278"/>
      <c r="BJ174" s="279"/>
    </row>
    <row r="175" spans="2:62" ht="20.25" customHeight="1" x14ac:dyDescent="0.4">
      <c r="B175" s="225">
        <f>B173+1</f>
        <v>80</v>
      </c>
      <c r="C175" s="275"/>
      <c r="D175" s="271"/>
      <c r="E175" s="163"/>
      <c r="F175" s="164"/>
      <c r="G175" s="163"/>
      <c r="H175" s="164"/>
      <c r="I175" s="265"/>
      <c r="J175" s="266"/>
      <c r="K175" s="269"/>
      <c r="L175" s="270"/>
      <c r="M175" s="270"/>
      <c r="N175" s="271"/>
      <c r="O175" s="240"/>
      <c r="P175" s="241"/>
      <c r="Q175" s="241"/>
      <c r="R175" s="241"/>
      <c r="S175" s="24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7"/>
      <c r="BC175" s="258"/>
      <c r="BD175" s="259"/>
      <c r="BE175" s="260"/>
      <c r="BF175" s="248"/>
      <c r="BG175" s="249"/>
      <c r="BH175" s="249"/>
      <c r="BI175" s="249"/>
      <c r="BJ175" s="250"/>
    </row>
    <row r="176" spans="2:62" ht="20.25" customHeight="1" x14ac:dyDescent="0.4">
      <c r="B176" s="226"/>
      <c r="C176" s="283"/>
      <c r="D176" s="284"/>
      <c r="E176" s="207"/>
      <c r="F176" s="208">
        <f>C175</f>
        <v>0</v>
      </c>
      <c r="G176" s="207"/>
      <c r="H176" s="208">
        <f>I175</f>
        <v>0</v>
      </c>
      <c r="I176" s="285"/>
      <c r="J176" s="286"/>
      <c r="K176" s="287"/>
      <c r="L176" s="288"/>
      <c r="M176" s="288"/>
      <c r="N176" s="284"/>
      <c r="O176" s="240"/>
      <c r="P176" s="241"/>
      <c r="Q176" s="241"/>
      <c r="R176" s="241"/>
      <c r="S176" s="24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0">
        <f>IF($BE$3="４週",SUM(W176:AX176),IF($BE$3="暦月",SUM(W176:BA176),""))</f>
        <v>0</v>
      </c>
      <c r="BC176" s="281"/>
      <c r="BD176" s="282">
        <f>IF($BE$3="４週",BB176/4,IF($BE$3="暦月",(BB176/($BE$8/7)),""))</f>
        <v>0</v>
      </c>
      <c r="BE176" s="281"/>
      <c r="BF176" s="277"/>
      <c r="BG176" s="278"/>
      <c r="BH176" s="278"/>
      <c r="BI176" s="278"/>
      <c r="BJ176" s="279"/>
    </row>
    <row r="177" spans="2:62" ht="20.25" customHeight="1" x14ac:dyDescent="0.4">
      <c r="B177" s="225">
        <f>B175+1</f>
        <v>81</v>
      </c>
      <c r="C177" s="275"/>
      <c r="D177" s="271"/>
      <c r="E177" s="163"/>
      <c r="F177" s="164"/>
      <c r="G177" s="163"/>
      <c r="H177" s="164"/>
      <c r="I177" s="265"/>
      <c r="J177" s="266"/>
      <c r="K177" s="269"/>
      <c r="L177" s="270"/>
      <c r="M177" s="270"/>
      <c r="N177" s="271"/>
      <c r="O177" s="240"/>
      <c r="P177" s="241"/>
      <c r="Q177" s="241"/>
      <c r="R177" s="241"/>
      <c r="S177" s="24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7"/>
      <c r="BC177" s="258"/>
      <c r="BD177" s="259"/>
      <c r="BE177" s="260"/>
      <c r="BF177" s="248"/>
      <c r="BG177" s="249"/>
      <c r="BH177" s="249"/>
      <c r="BI177" s="249"/>
      <c r="BJ177" s="250"/>
    </row>
    <row r="178" spans="2:62" ht="20.25" customHeight="1" x14ac:dyDescent="0.4">
      <c r="B178" s="226"/>
      <c r="C178" s="283"/>
      <c r="D178" s="284"/>
      <c r="E178" s="207"/>
      <c r="F178" s="208">
        <f>C177</f>
        <v>0</v>
      </c>
      <c r="G178" s="207"/>
      <c r="H178" s="208">
        <f>I177</f>
        <v>0</v>
      </c>
      <c r="I178" s="285"/>
      <c r="J178" s="286"/>
      <c r="K178" s="287"/>
      <c r="L178" s="288"/>
      <c r="M178" s="288"/>
      <c r="N178" s="284"/>
      <c r="O178" s="240"/>
      <c r="P178" s="241"/>
      <c r="Q178" s="241"/>
      <c r="R178" s="241"/>
      <c r="S178" s="24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0">
        <f>IF($BE$3="４週",SUM(W178:AX178),IF($BE$3="暦月",SUM(W178:BA178),""))</f>
        <v>0</v>
      </c>
      <c r="BC178" s="281"/>
      <c r="BD178" s="282">
        <f>IF($BE$3="４週",BB178/4,IF($BE$3="暦月",(BB178/($BE$8/7)),""))</f>
        <v>0</v>
      </c>
      <c r="BE178" s="281"/>
      <c r="BF178" s="277"/>
      <c r="BG178" s="278"/>
      <c r="BH178" s="278"/>
      <c r="BI178" s="278"/>
      <c r="BJ178" s="279"/>
    </row>
    <row r="179" spans="2:62" ht="20.25" customHeight="1" x14ac:dyDescent="0.4">
      <c r="B179" s="225">
        <f>B177+1</f>
        <v>82</v>
      </c>
      <c r="C179" s="275"/>
      <c r="D179" s="271"/>
      <c r="E179" s="163"/>
      <c r="F179" s="164"/>
      <c r="G179" s="163"/>
      <c r="H179" s="164"/>
      <c r="I179" s="265"/>
      <c r="J179" s="266"/>
      <c r="K179" s="269"/>
      <c r="L179" s="270"/>
      <c r="M179" s="270"/>
      <c r="N179" s="271"/>
      <c r="O179" s="240"/>
      <c r="P179" s="241"/>
      <c r="Q179" s="241"/>
      <c r="R179" s="241"/>
      <c r="S179" s="24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7"/>
      <c r="BC179" s="258"/>
      <c r="BD179" s="259"/>
      <c r="BE179" s="260"/>
      <c r="BF179" s="248"/>
      <c r="BG179" s="249"/>
      <c r="BH179" s="249"/>
      <c r="BI179" s="249"/>
      <c r="BJ179" s="250"/>
    </row>
    <row r="180" spans="2:62" ht="20.25" customHeight="1" x14ac:dyDescent="0.4">
      <c r="B180" s="226"/>
      <c r="C180" s="283"/>
      <c r="D180" s="284"/>
      <c r="E180" s="207"/>
      <c r="F180" s="208">
        <f>C179</f>
        <v>0</v>
      </c>
      <c r="G180" s="207"/>
      <c r="H180" s="208">
        <f>I179</f>
        <v>0</v>
      </c>
      <c r="I180" s="285"/>
      <c r="J180" s="286"/>
      <c r="K180" s="287"/>
      <c r="L180" s="288"/>
      <c r="M180" s="288"/>
      <c r="N180" s="284"/>
      <c r="O180" s="240"/>
      <c r="P180" s="241"/>
      <c r="Q180" s="241"/>
      <c r="R180" s="241"/>
      <c r="S180" s="24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0">
        <f>IF($BE$3="４週",SUM(W180:AX180),IF($BE$3="暦月",SUM(W180:BA180),""))</f>
        <v>0</v>
      </c>
      <c r="BC180" s="281"/>
      <c r="BD180" s="282">
        <f>IF($BE$3="４週",BB180/4,IF($BE$3="暦月",(BB180/($BE$8/7)),""))</f>
        <v>0</v>
      </c>
      <c r="BE180" s="281"/>
      <c r="BF180" s="277"/>
      <c r="BG180" s="278"/>
      <c r="BH180" s="278"/>
      <c r="BI180" s="278"/>
      <c r="BJ180" s="279"/>
    </row>
    <row r="181" spans="2:62" ht="20.25" customHeight="1" x14ac:dyDescent="0.4">
      <c r="B181" s="225">
        <f>B179+1</f>
        <v>83</v>
      </c>
      <c r="C181" s="275"/>
      <c r="D181" s="271"/>
      <c r="E181" s="163"/>
      <c r="F181" s="164"/>
      <c r="G181" s="163"/>
      <c r="H181" s="164"/>
      <c r="I181" s="265"/>
      <c r="J181" s="266"/>
      <c r="K181" s="269"/>
      <c r="L181" s="270"/>
      <c r="M181" s="270"/>
      <c r="N181" s="271"/>
      <c r="O181" s="240"/>
      <c r="P181" s="241"/>
      <c r="Q181" s="241"/>
      <c r="R181" s="241"/>
      <c r="S181" s="24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7"/>
      <c r="BC181" s="258"/>
      <c r="BD181" s="259"/>
      <c r="BE181" s="260"/>
      <c r="BF181" s="248"/>
      <c r="BG181" s="249"/>
      <c r="BH181" s="249"/>
      <c r="BI181" s="249"/>
      <c r="BJ181" s="250"/>
    </row>
    <row r="182" spans="2:62" ht="20.25" customHeight="1" x14ac:dyDescent="0.4">
      <c r="B182" s="226"/>
      <c r="C182" s="283"/>
      <c r="D182" s="284"/>
      <c r="E182" s="207"/>
      <c r="F182" s="208">
        <f>C181</f>
        <v>0</v>
      </c>
      <c r="G182" s="207"/>
      <c r="H182" s="208">
        <f>I181</f>
        <v>0</v>
      </c>
      <c r="I182" s="285"/>
      <c r="J182" s="286"/>
      <c r="K182" s="287"/>
      <c r="L182" s="288"/>
      <c r="M182" s="288"/>
      <c r="N182" s="284"/>
      <c r="O182" s="240"/>
      <c r="P182" s="241"/>
      <c r="Q182" s="241"/>
      <c r="R182" s="241"/>
      <c r="S182" s="24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0">
        <f>IF($BE$3="４週",SUM(W182:AX182),IF($BE$3="暦月",SUM(W182:BA182),""))</f>
        <v>0</v>
      </c>
      <c r="BC182" s="281"/>
      <c r="BD182" s="282">
        <f>IF($BE$3="４週",BB182/4,IF($BE$3="暦月",(BB182/($BE$8/7)),""))</f>
        <v>0</v>
      </c>
      <c r="BE182" s="281"/>
      <c r="BF182" s="277"/>
      <c r="BG182" s="278"/>
      <c r="BH182" s="278"/>
      <c r="BI182" s="278"/>
      <c r="BJ182" s="279"/>
    </row>
    <row r="183" spans="2:62" ht="20.25" customHeight="1" x14ac:dyDescent="0.4">
      <c r="B183" s="225">
        <f>B181+1</f>
        <v>84</v>
      </c>
      <c r="C183" s="275"/>
      <c r="D183" s="271"/>
      <c r="E183" s="163"/>
      <c r="F183" s="164"/>
      <c r="G183" s="163"/>
      <c r="H183" s="164"/>
      <c r="I183" s="265"/>
      <c r="J183" s="266"/>
      <c r="K183" s="269"/>
      <c r="L183" s="270"/>
      <c r="M183" s="270"/>
      <c r="N183" s="271"/>
      <c r="O183" s="240"/>
      <c r="P183" s="241"/>
      <c r="Q183" s="241"/>
      <c r="R183" s="241"/>
      <c r="S183" s="24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7"/>
      <c r="BC183" s="258"/>
      <c r="BD183" s="259"/>
      <c r="BE183" s="260"/>
      <c r="BF183" s="248"/>
      <c r="BG183" s="249"/>
      <c r="BH183" s="249"/>
      <c r="BI183" s="249"/>
      <c r="BJ183" s="250"/>
    </row>
    <row r="184" spans="2:62" ht="20.25" customHeight="1" x14ac:dyDescent="0.4">
      <c r="B184" s="226"/>
      <c r="C184" s="283"/>
      <c r="D184" s="284"/>
      <c r="E184" s="207"/>
      <c r="F184" s="208">
        <f>C183</f>
        <v>0</v>
      </c>
      <c r="G184" s="207"/>
      <c r="H184" s="208">
        <f>I183</f>
        <v>0</v>
      </c>
      <c r="I184" s="285"/>
      <c r="J184" s="286"/>
      <c r="K184" s="287"/>
      <c r="L184" s="288"/>
      <c r="M184" s="288"/>
      <c r="N184" s="284"/>
      <c r="O184" s="240"/>
      <c r="P184" s="241"/>
      <c r="Q184" s="241"/>
      <c r="R184" s="241"/>
      <c r="S184" s="24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0">
        <f>IF($BE$3="４週",SUM(W184:AX184),IF($BE$3="暦月",SUM(W184:BA184),""))</f>
        <v>0</v>
      </c>
      <c r="BC184" s="281"/>
      <c r="BD184" s="282">
        <f>IF($BE$3="４週",BB184/4,IF($BE$3="暦月",(BB184/($BE$8/7)),""))</f>
        <v>0</v>
      </c>
      <c r="BE184" s="281"/>
      <c r="BF184" s="277"/>
      <c r="BG184" s="278"/>
      <c r="BH184" s="278"/>
      <c r="BI184" s="278"/>
      <c r="BJ184" s="279"/>
    </row>
    <row r="185" spans="2:62" ht="20.25" customHeight="1" x14ac:dyDescent="0.4">
      <c r="B185" s="225">
        <f>B183+1</f>
        <v>85</v>
      </c>
      <c r="C185" s="275"/>
      <c r="D185" s="271"/>
      <c r="E185" s="163"/>
      <c r="F185" s="164"/>
      <c r="G185" s="163"/>
      <c r="H185" s="164"/>
      <c r="I185" s="265"/>
      <c r="J185" s="266"/>
      <c r="K185" s="269"/>
      <c r="L185" s="270"/>
      <c r="M185" s="270"/>
      <c r="N185" s="271"/>
      <c r="O185" s="240"/>
      <c r="P185" s="241"/>
      <c r="Q185" s="241"/>
      <c r="R185" s="241"/>
      <c r="S185" s="24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7"/>
      <c r="BC185" s="258"/>
      <c r="BD185" s="259"/>
      <c r="BE185" s="260"/>
      <c r="BF185" s="248"/>
      <c r="BG185" s="249"/>
      <c r="BH185" s="249"/>
      <c r="BI185" s="249"/>
      <c r="BJ185" s="250"/>
    </row>
    <row r="186" spans="2:62" ht="20.25" customHeight="1" x14ac:dyDescent="0.4">
      <c r="B186" s="226"/>
      <c r="C186" s="283"/>
      <c r="D186" s="284"/>
      <c r="E186" s="207"/>
      <c r="F186" s="208">
        <f>C185</f>
        <v>0</v>
      </c>
      <c r="G186" s="207"/>
      <c r="H186" s="208">
        <f>I185</f>
        <v>0</v>
      </c>
      <c r="I186" s="285"/>
      <c r="J186" s="286"/>
      <c r="K186" s="287"/>
      <c r="L186" s="288"/>
      <c r="M186" s="288"/>
      <c r="N186" s="284"/>
      <c r="O186" s="240"/>
      <c r="P186" s="241"/>
      <c r="Q186" s="241"/>
      <c r="R186" s="241"/>
      <c r="S186" s="24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0">
        <f>IF($BE$3="４週",SUM(W186:AX186),IF($BE$3="暦月",SUM(W186:BA186),""))</f>
        <v>0</v>
      </c>
      <c r="BC186" s="281"/>
      <c r="BD186" s="282">
        <f>IF($BE$3="４週",BB186/4,IF($BE$3="暦月",(BB186/($BE$8/7)),""))</f>
        <v>0</v>
      </c>
      <c r="BE186" s="281"/>
      <c r="BF186" s="277"/>
      <c r="BG186" s="278"/>
      <c r="BH186" s="278"/>
      <c r="BI186" s="278"/>
      <c r="BJ186" s="279"/>
    </row>
    <row r="187" spans="2:62" ht="20.25" customHeight="1" x14ac:dyDescent="0.4">
      <c r="B187" s="225">
        <f>B185+1</f>
        <v>86</v>
      </c>
      <c r="C187" s="275"/>
      <c r="D187" s="271"/>
      <c r="E187" s="163"/>
      <c r="F187" s="164"/>
      <c r="G187" s="163"/>
      <c r="H187" s="164"/>
      <c r="I187" s="265"/>
      <c r="J187" s="266"/>
      <c r="K187" s="269"/>
      <c r="L187" s="270"/>
      <c r="M187" s="270"/>
      <c r="N187" s="271"/>
      <c r="O187" s="240"/>
      <c r="P187" s="241"/>
      <c r="Q187" s="241"/>
      <c r="R187" s="241"/>
      <c r="S187" s="24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7"/>
      <c r="BC187" s="258"/>
      <c r="BD187" s="259"/>
      <c r="BE187" s="260"/>
      <c r="BF187" s="248"/>
      <c r="BG187" s="249"/>
      <c r="BH187" s="249"/>
      <c r="BI187" s="249"/>
      <c r="BJ187" s="250"/>
    </row>
    <row r="188" spans="2:62" ht="20.25" customHeight="1" x14ac:dyDescent="0.4">
      <c r="B188" s="226"/>
      <c r="C188" s="283"/>
      <c r="D188" s="284"/>
      <c r="E188" s="207"/>
      <c r="F188" s="208">
        <f>C187</f>
        <v>0</v>
      </c>
      <c r="G188" s="207"/>
      <c r="H188" s="208">
        <f>I187</f>
        <v>0</v>
      </c>
      <c r="I188" s="285"/>
      <c r="J188" s="286"/>
      <c r="K188" s="287"/>
      <c r="L188" s="288"/>
      <c r="M188" s="288"/>
      <c r="N188" s="284"/>
      <c r="O188" s="240"/>
      <c r="P188" s="241"/>
      <c r="Q188" s="241"/>
      <c r="R188" s="241"/>
      <c r="S188" s="24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0">
        <f>IF($BE$3="４週",SUM(W188:AX188),IF($BE$3="暦月",SUM(W188:BA188),""))</f>
        <v>0</v>
      </c>
      <c r="BC188" s="281"/>
      <c r="BD188" s="282">
        <f>IF($BE$3="４週",BB188/4,IF($BE$3="暦月",(BB188/($BE$8/7)),""))</f>
        <v>0</v>
      </c>
      <c r="BE188" s="281"/>
      <c r="BF188" s="277"/>
      <c r="BG188" s="278"/>
      <c r="BH188" s="278"/>
      <c r="BI188" s="278"/>
      <c r="BJ188" s="279"/>
    </row>
    <row r="189" spans="2:62" ht="20.25" customHeight="1" x14ac:dyDescent="0.4">
      <c r="B189" s="225">
        <f>B187+1</f>
        <v>87</v>
      </c>
      <c r="C189" s="275"/>
      <c r="D189" s="271"/>
      <c r="E189" s="163"/>
      <c r="F189" s="164"/>
      <c r="G189" s="163"/>
      <c r="H189" s="164"/>
      <c r="I189" s="265"/>
      <c r="J189" s="266"/>
      <c r="K189" s="269"/>
      <c r="L189" s="270"/>
      <c r="M189" s="270"/>
      <c r="N189" s="271"/>
      <c r="O189" s="240"/>
      <c r="P189" s="241"/>
      <c r="Q189" s="241"/>
      <c r="R189" s="241"/>
      <c r="S189" s="24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7"/>
      <c r="BC189" s="258"/>
      <c r="BD189" s="259"/>
      <c r="BE189" s="260"/>
      <c r="BF189" s="248"/>
      <c r="BG189" s="249"/>
      <c r="BH189" s="249"/>
      <c r="BI189" s="249"/>
      <c r="BJ189" s="250"/>
    </row>
    <row r="190" spans="2:62" ht="20.25" customHeight="1" x14ac:dyDescent="0.4">
      <c r="B190" s="226"/>
      <c r="C190" s="283"/>
      <c r="D190" s="284"/>
      <c r="E190" s="207"/>
      <c r="F190" s="208">
        <f>C189</f>
        <v>0</v>
      </c>
      <c r="G190" s="207"/>
      <c r="H190" s="208">
        <f>I189</f>
        <v>0</v>
      </c>
      <c r="I190" s="285"/>
      <c r="J190" s="286"/>
      <c r="K190" s="287"/>
      <c r="L190" s="288"/>
      <c r="M190" s="288"/>
      <c r="N190" s="284"/>
      <c r="O190" s="240"/>
      <c r="P190" s="241"/>
      <c r="Q190" s="241"/>
      <c r="R190" s="241"/>
      <c r="S190" s="24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0">
        <f>IF($BE$3="４週",SUM(W190:AX190),IF($BE$3="暦月",SUM(W190:BA190),""))</f>
        <v>0</v>
      </c>
      <c r="BC190" s="281"/>
      <c r="BD190" s="282">
        <f>IF($BE$3="４週",BB190/4,IF($BE$3="暦月",(BB190/($BE$8/7)),""))</f>
        <v>0</v>
      </c>
      <c r="BE190" s="281"/>
      <c r="BF190" s="277"/>
      <c r="BG190" s="278"/>
      <c r="BH190" s="278"/>
      <c r="BI190" s="278"/>
      <c r="BJ190" s="279"/>
    </row>
    <row r="191" spans="2:62" ht="20.25" customHeight="1" x14ac:dyDescent="0.4">
      <c r="B191" s="225">
        <f>B189+1</f>
        <v>88</v>
      </c>
      <c r="C191" s="275"/>
      <c r="D191" s="271"/>
      <c r="E191" s="163"/>
      <c r="F191" s="164"/>
      <c r="G191" s="163"/>
      <c r="H191" s="164"/>
      <c r="I191" s="265"/>
      <c r="J191" s="266"/>
      <c r="K191" s="269"/>
      <c r="L191" s="270"/>
      <c r="M191" s="270"/>
      <c r="N191" s="271"/>
      <c r="O191" s="240"/>
      <c r="P191" s="241"/>
      <c r="Q191" s="241"/>
      <c r="R191" s="241"/>
      <c r="S191" s="24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7"/>
      <c r="BC191" s="258"/>
      <c r="BD191" s="259"/>
      <c r="BE191" s="260"/>
      <c r="BF191" s="248"/>
      <c r="BG191" s="249"/>
      <c r="BH191" s="249"/>
      <c r="BI191" s="249"/>
      <c r="BJ191" s="250"/>
    </row>
    <row r="192" spans="2:62" ht="20.25" customHeight="1" x14ac:dyDescent="0.4">
      <c r="B192" s="226"/>
      <c r="C192" s="283"/>
      <c r="D192" s="284"/>
      <c r="E192" s="207"/>
      <c r="F192" s="208">
        <f>C191</f>
        <v>0</v>
      </c>
      <c r="G192" s="207"/>
      <c r="H192" s="208">
        <f>I191</f>
        <v>0</v>
      </c>
      <c r="I192" s="285"/>
      <c r="J192" s="286"/>
      <c r="K192" s="287"/>
      <c r="L192" s="288"/>
      <c r="M192" s="288"/>
      <c r="N192" s="284"/>
      <c r="O192" s="240"/>
      <c r="P192" s="241"/>
      <c r="Q192" s="241"/>
      <c r="R192" s="241"/>
      <c r="S192" s="24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0">
        <f>IF($BE$3="４週",SUM(W192:AX192),IF($BE$3="暦月",SUM(W192:BA192),""))</f>
        <v>0</v>
      </c>
      <c r="BC192" s="281"/>
      <c r="BD192" s="282">
        <f>IF($BE$3="４週",BB192/4,IF($BE$3="暦月",(BB192/($BE$8/7)),""))</f>
        <v>0</v>
      </c>
      <c r="BE192" s="281"/>
      <c r="BF192" s="277"/>
      <c r="BG192" s="278"/>
      <c r="BH192" s="278"/>
      <c r="BI192" s="278"/>
      <c r="BJ192" s="279"/>
    </row>
    <row r="193" spans="2:62" ht="20.25" customHeight="1" x14ac:dyDescent="0.4">
      <c r="B193" s="225">
        <f>B191+1</f>
        <v>89</v>
      </c>
      <c r="C193" s="275"/>
      <c r="D193" s="271"/>
      <c r="E193" s="163"/>
      <c r="F193" s="164"/>
      <c r="G193" s="163"/>
      <c r="H193" s="164"/>
      <c r="I193" s="265"/>
      <c r="J193" s="266"/>
      <c r="K193" s="269"/>
      <c r="L193" s="270"/>
      <c r="M193" s="270"/>
      <c r="N193" s="271"/>
      <c r="O193" s="240"/>
      <c r="P193" s="241"/>
      <c r="Q193" s="241"/>
      <c r="R193" s="241"/>
      <c r="S193" s="24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7"/>
      <c r="BC193" s="258"/>
      <c r="BD193" s="259"/>
      <c r="BE193" s="260"/>
      <c r="BF193" s="248"/>
      <c r="BG193" s="249"/>
      <c r="BH193" s="249"/>
      <c r="BI193" s="249"/>
      <c r="BJ193" s="250"/>
    </row>
    <row r="194" spans="2:62" ht="20.25" customHeight="1" x14ac:dyDescent="0.4">
      <c r="B194" s="226"/>
      <c r="C194" s="283"/>
      <c r="D194" s="284"/>
      <c r="E194" s="207"/>
      <c r="F194" s="208">
        <f>C193</f>
        <v>0</v>
      </c>
      <c r="G194" s="207"/>
      <c r="H194" s="208">
        <f>I193</f>
        <v>0</v>
      </c>
      <c r="I194" s="285"/>
      <c r="J194" s="286"/>
      <c r="K194" s="287"/>
      <c r="L194" s="288"/>
      <c r="M194" s="288"/>
      <c r="N194" s="284"/>
      <c r="O194" s="240"/>
      <c r="P194" s="241"/>
      <c r="Q194" s="241"/>
      <c r="R194" s="241"/>
      <c r="S194" s="24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0">
        <f>IF($BE$3="４週",SUM(W194:AX194),IF($BE$3="暦月",SUM(W194:BA194),""))</f>
        <v>0</v>
      </c>
      <c r="BC194" s="281"/>
      <c r="BD194" s="282">
        <f>IF($BE$3="４週",BB194/4,IF($BE$3="暦月",(BB194/($BE$8/7)),""))</f>
        <v>0</v>
      </c>
      <c r="BE194" s="281"/>
      <c r="BF194" s="277"/>
      <c r="BG194" s="278"/>
      <c r="BH194" s="278"/>
      <c r="BI194" s="278"/>
      <c r="BJ194" s="279"/>
    </row>
    <row r="195" spans="2:62" ht="20.25" customHeight="1" x14ac:dyDescent="0.4">
      <c r="B195" s="225">
        <f>B193+1</f>
        <v>90</v>
      </c>
      <c r="C195" s="275"/>
      <c r="D195" s="271"/>
      <c r="E195" s="163"/>
      <c r="F195" s="164"/>
      <c r="G195" s="163"/>
      <c r="H195" s="164"/>
      <c r="I195" s="265"/>
      <c r="J195" s="266"/>
      <c r="K195" s="269"/>
      <c r="L195" s="270"/>
      <c r="M195" s="270"/>
      <c r="N195" s="271"/>
      <c r="O195" s="240"/>
      <c r="P195" s="241"/>
      <c r="Q195" s="241"/>
      <c r="R195" s="241"/>
      <c r="S195" s="24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7"/>
      <c r="BC195" s="258"/>
      <c r="BD195" s="259"/>
      <c r="BE195" s="260"/>
      <c r="BF195" s="248"/>
      <c r="BG195" s="249"/>
      <c r="BH195" s="249"/>
      <c r="BI195" s="249"/>
      <c r="BJ195" s="250"/>
    </row>
    <row r="196" spans="2:62" ht="20.25" customHeight="1" x14ac:dyDescent="0.4">
      <c r="B196" s="226"/>
      <c r="C196" s="283"/>
      <c r="D196" s="284"/>
      <c r="E196" s="207"/>
      <c r="F196" s="208">
        <f>C195</f>
        <v>0</v>
      </c>
      <c r="G196" s="207"/>
      <c r="H196" s="208">
        <f>I195</f>
        <v>0</v>
      </c>
      <c r="I196" s="285"/>
      <c r="J196" s="286"/>
      <c r="K196" s="287"/>
      <c r="L196" s="288"/>
      <c r="M196" s="288"/>
      <c r="N196" s="284"/>
      <c r="O196" s="240"/>
      <c r="P196" s="241"/>
      <c r="Q196" s="241"/>
      <c r="R196" s="241"/>
      <c r="S196" s="24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0">
        <f>IF($BE$3="４週",SUM(W196:AX196),IF($BE$3="暦月",SUM(W196:BA196),""))</f>
        <v>0</v>
      </c>
      <c r="BC196" s="281"/>
      <c r="BD196" s="282">
        <f>IF($BE$3="４週",BB196/4,IF($BE$3="暦月",(BB196/($BE$8/7)),""))</f>
        <v>0</v>
      </c>
      <c r="BE196" s="281"/>
      <c r="BF196" s="277"/>
      <c r="BG196" s="278"/>
      <c r="BH196" s="278"/>
      <c r="BI196" s="278"/>
      <c r="BJ196" s="279"/>
    </row>
    <row r="197" spans="2:62" ht="20.25" customHeight="1" x14ac:dyDescent="0.4">
      <c r="B197" s="225">
        <f>B195+1</f>
        <v>91</v>
      </c>
      <c r="C197" s="275"/>
      <c r="D197" s="271"/>
      <c r="E197" s="163"/>
      <c r="F197" s="164"/>
      <c r="G197" s="163"/>
      <c r="H197" s="164"/>
      <c r="I197" s="265"/>
      <c r="J197" s="266"/>
      <c r="K197" s="269"/>
      <c r="L197" s="270"/>
      <c r="M197" s="270"/>
      <c r="N197" s="271"/>
      <c r="O197" s="240"/>
      <c r="P197" s="241"/>
      <c r="Q197" s="241"/>
      <c r="R197" s="241"/>
      <c r="S197" s="24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7"/>
      <c r="BC197" s="258"/>
      <c r="BD197" s="259"/>
      <c r="BE197" s="260"/>
      <c r="BF197" s="248"/>
      <c r="BG197" s="249"/>
      <c r="BH197" s="249"/>
      <c r="BI197" s="249"/>
      <c r="BJ197" s="250"/>
    </row>
    <row r="198" spans="2:62" ht="20.25" customHeight="1" x14ac:dyDescent="0.4">
      <c r="B198" s="226"/>
      <c r="C198" s="283"/>
      <c r="D198" s="284"/>
      <c r="E198" s="207"/>
      <c r="F198" s="208">
        <f>C197</f>
        <v>0</v>
      </c>
      <c r="G198" s="207"/>
      <c r="H198" s="208">
        <f>I197</f>
        <v>0</v>
      </c>
      <c r="I198" s="285"/>
      <c r="J198" s="286"/>
      <c r="K198" s="287"/>
      <c r="L198" s="288"/>
      <c r="M198" s="288"/>
      <c r="N198" s="284"/>
      <c r="O198" s="240"/>
      <c r="P198" s="241"/>
      <c r="Q198" s="241"/>
      <c r="R198" s="241"/>
      <c r="S198" s="24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0">
        <f>IF($BE$3="４週",SUM(W198:AX198),IF($BE$3="暦月",SUM(W198:BA198),""))</f>
        <v>0</v>
      </c>
      <c r="BC198" s="281"/>
      <c r="BD198" s="282">
        <f>IF($BE$3="４週",BB198/4,IF($BE$3="暦月",(BB198/($BE$8/7)),""))</f>
        <v>0</v>
      </c>
      <c r="BE198" s="281"/>
      <c r="BF198" s="277"/>
      <c r="BG198" s="278"/>
      <c r="BH198" s="278"/>
      <c r="BI198" s="278"/>
      <c r="BJ198" s="279"/>
    </row>
    <row r="199" spans="2:62" ht="20.25" customHeight="1" x14ac:dyDescent="0.4">
      <c r="B199" s="225">
        <f>B197+1</f>
        <v>92</v>
      </c>
      <c r="C199" s="275"/>
      <c r="D199" s="271"/>
      <c r="E199" s="163"/>
      <c r="F199" s="164"/>
      <c r="G199" s="163"/>
      <c r="H199" s="164"/>
      <c r="I199" s="265"/>
      <c r="J199" s="266"/>
      <c r="K199" s="269"/>
      <c r="L199" s="270"/>
      <c r="M199" s="270"/>
      <c r="N199" s="271"/>
      <c r="O199" s="240"/>
      <c r="P199" s="241"/>
      <c r="Q199" s="241"/>
      <c r="R199" s="241"/>
      <c r="S199" s="24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7"/>
      <c r="BC199" s="258"/>
      <c r="BD199" s="259"/>
      <c r="BE199" s="260"/>
      <c r="BF199" s="248"/>
      <c r="BG199" s="249"/>
      <c r="BH199" s="249"/>
      <c r="BI199" s="249"/>
      <c r="BJ199" s="250"/>
    </row>
    <row r="200" spans="2:62" ht="20.25" customHeight="1" x14ac:dyDescent="0.4">
      <c r="B200" s="226"/>
      <c r="C200" s="283"/>
      <c r="D200" s="284"/>
      <c r="E200" s="207"/>
      <c r="F200" s="208">
        <f>C199</f>
        <v>0</v>
      </c>
      <c r="G200" s="207"/>
      <c r="H200" s="208">
        <f>I199</f>
        <v>0</v>
      </c>
      <c r="I200" s="285"/>
      <c r="J200" s="286"/>
      <c r="K200" s="287"/>
      <c r="L200" s="288"/>
      <c r="M200" s="288"/>
      <c r="N200" s="284"/>
      <c r="O200" s="240"/>
      <c r="P200" s="241"/>
      <c r="Q200" s="241"/>
      <c r="R200" s="241"/>
      <c r="S200" s="24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0">
        <f>IF($BE$3="４週",SUM(W200:AX200),IF($BE$3="暦月",SUM(W200:BA200),""))</f>
        <v>0</v>
      </c>
      <c r="BC200" s="281"/>
      <c r="BD200" s="282">
        <f>IF($BE$3="４週",BB200/4,IF($BE$3="暦月",(BB200/($BE$8/7)),""))</f>
        <v>0</v>
      </c>
      <c r="BE200" s="281"/>
      <c r="BF200" s="277"/>
      <c r="BG200" s="278"/>
      <c r="BH200" s="278"/>
      <c r="BI200" s="278"/>
      <c r="BJ200" s="279"/>
    </row>
    <row r="201" spans="2:62" ht="20.25" customHeight="1" x14ac:dyDescent="0.4">
      <c r="B201" s="225">
        <f>B199+1</f>
        <v>93</v>
      </c>
      <c r="C201" s="275"/>
      <c r="D201" s="271"/>
      <c r="E201" s="163"/>
      <c r="F201" s="164"/>
      <c r="G201" s="163"/>
      <c r="H201" s="164"/>
      <c r="I201" s="265"/>
      <c r="J201" s="266"/>
      <c r="K201" s="269"/>
      <c r="L201" s="270"/>
      <c r="M201" s="270"/>
      <c r="N201" s="271"/>
      <c r="O201" s="240"/>
      <c r="P201" s="241"/>
      <c r="Q201" s="241"/>
      <c r="R201" s="241"/>
      <c r="S201" s="24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7"/>
      <c r="BC201" s="258"/>
      <c r="BD201" s="259"/>
      <c r="BE201" s="260"/>
      <c r="BF201" s="248"/>
      <c r="BG201" s="249"/>
      <c r="BH201" s="249"/>
      <c r="BI201" s="249"/>
      <c r="BJ201" s="250"/>
    </row>
    <row r="202" spans="2:62" ht="20.25" customHeight="1" x14ac:dyDescent="0.4">
      <c r="B202" s="226"/>
      <c r="C202" s="283"/>
      <c r="D202" s="284"/>
      <c r="E202" s="207"/>
      <c r="F202" s="208">
        <f>C201</f>
        <v>0</v>
      </c>
      <c r="G202" s="207"/>
      <c r="H202" s="208">
        <f>I201</f>
        <v>0</v>
      </c>
      <c r="I202" s="285"/>
      <c r="J202" s="286"/>
      <c r="K202" s="287"/>
      <c r="L202" s="288"/>
      <c r="M202" s="288"/>
      <c r="N202" s="284"/>
      <c r="O202" s="240"/>
      <c r="P202" s="241"/>
      <c r="Q202" s="241"/>
      <c r="R202" s="241"/>
      <c r="S202" s="24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0">
        <f>IF($BE$3="４週",SUM(W202:AX202),IF($BE$3="暦月",SUM(W202:BA202),""))</f>
        <v>0</v>
      </c>
      <c r="BC202" s="281"/>
      <c r="BD202" s="282">
        <f>IF($BE$3="４週",BB202/4,IF($BE$3="暦月",(BB202/($BE$8/7)),""))</f>
        <v>0</v>
      </c>
      <c r="BE202" s="281"/>
      <c r="BF202" s="277"/>
      <c r="BG202" s="278"/>
      <c r="BH202" s="278"/>
      <c r="BI202" s="278"/>
      <c r="BJ202" s="279"/>
    </row>
    <row r="203" spans="2:62" ht="20.25" customHeight="1" x14ac:dyDescent="0.4">
      <c r="B203" s="225">
        <f>B201+1</f>
        <v>94</v>
      </c>
      <c r="C203" s="275"/>
      <c r="D203" s="271"/>
      <c r="E203" s="163"/>
      <c r="F203" s="164"/>
      <c r="G203" s="163"/>
      <c r="H203" s="164"/>
      <c r="I203" s="265"/>
      <c r="J203" s="266"/>
      <c r="K203" s="269"/>
      <c r="L203" s="270"/>
      <c r="M203" s="270"/>
      <c r="N203" s="271"/>
      <c r="O203" s="240"/>
      <c r="P203" s="241"/>
      <c r="Q203" s="241"/>
      <c r="R203" s="241"/>
      <c r="S203" s="24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7"/>
      <c r="BC203" s="258"/>
      <c r="BD203" s="259"/>
      <c r="BE203" s="260"/>
      <c r="BF203" s="248"/>
      <c r="BG203" s="249"/>
      <c r="BH203" s="249"/>
      <c r="BI203" s="249"/>
      <c r="BJ203" s="250"/>
    </row>
    <row r="204" spans="2:62" ht="20.25" customHeight="1" x14ac:dyDescent="0.4">
      <c r="B204" s="226"/>
      <c r="C204" s="283"/>
      <c r="D204" s="284"/>
      <c r="E204" s="207"/>
      <c r="F204" s="208">
        <f>C203</f>
        <v>0</v>
      </c>
      <c r="G204" s="207"/>
      <c r="H204" s="208">
        <f>I203</f>
        <v>0</v>
      </c>
      <c r="I204" s="285"/>
      <c r="J204" s="286"/>
      <c r="K204" s="287"/>
      <c r="L204" s="288"/>
      <c r="M204" s="288"/>
      <c r="N204" s="284"/>
      <c r="O204" s="240"/>
      <c r="P204" s="241"/>
      <c r="Q204" s="241"/>
      <c r="R204" s="241"/>
      <c r="S204" s="24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0">
        <f>IF($BE$3="４週",SUM(W204:AX204),IF($BE$3="暦月",SUM(W204:BA204),""))</f>
        <v>0</v>
      </c>
      <c r="BC204" s="281"/>
      <c r="BD204" s="282">
        <f>IF($BE$3="４週",BB204/4,IF($BE$3="暦月",(BB204/($BE$8/7)),""))</f>
        <v>0</v>
      </c>
      <c r="BE204" s="281"/>
      <c r="BF204" s="277"/>
      <c r="BG204" s="278"/>
      <c r="BH204" s="278"/>
      <c r="BI204" s="278"/>
      <c r="BJ204" s="279"/>
    </row>
    <row r="205" spans="2:62" ht="20.25" customHeight="1" x14ac:dyDescent="0.4">
      <c r="B205" s="225">
        <f>B203+1</f>
        <v>95</v>
      </c>
      <c r="C205" s="275"/>
      <c r="D205" s="271"/>
      <c r="E205" s="163"/>
      <c r="F205" s="164"/>
      <c r="G205" s="163"/>
      <c r="H205" s="164"/>
      <c r="I205" s="265"/>
      <c r="J205" s="266"/>
      <c r="K205" s="269"/>
      <c r="L205" s="270"/>
      <c r="M205" s="270"/>
      <c r="N205" s="271"/>
      <c r="O205" s="240"/>
      <c r="P205" s="241"/>
      <c r="Q205" s="241"/>
      <c r="R205" s="241"/>
      <c r="S205" s="24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7"/>
      <c r="BC205" s="258"/>
      <c r="BD205" s="259"/>
      <c r="BE205" s="260"/>
      <c r="BF205" s="248"/>
      <c r="BG205" s="249"/>
      <c r="BH205" s="249"/>
      <c r="BI205" s="249"/>
      <c r="BJ205" s="250"/>
    </row>
    <row r="206" spans="2:62" ht="20.25" customHeight="1" x14ac:dyDescent="0.4">
      <c r="B206" s="226"/>
      <c r="C206" s="283"/>
      <c r="D206" s="284"/>
      <c r="E206" s="207"/>
      <c r="F206" s="208">
        <f>C205</f>
        <v>0</v>
      </c>
      <c r="G206" s="207"/>
      <c r="H206" s="208">
        <f>I205</f>
        <v>0</v>
      </c>
      <c r="I206" s="285"/>
      <c r="J206" s="286"/>
      <c r="K206" s="287"/>
      <c r="L206" s="288"/>
      <c r="M206" s="288"/>
      <c r="N206" s="284"/>
      <c r="O206" s="240"/>
      <c r="P206" s="241"/>
      <c r="Q206" s="241"/>
      <c r="R206" s="241"/>
      <c r="S206" s="24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0">
        <f>IF($BE$3="４週",SUM(W206:AX206),IF($BE$3="暦月",SUM(W206:BA206),""))</f>
        <v>0</v>
      </c>
      <c r="BC206" s="281"/>
      <c r="BD206" s="282">
        <f>IF($BE$3="４週",BB206/4,IF($BE$3="暦月",(BB206/($BE$8/7)),""))</f>
        <v>0</v>
      </c>
      <c r="BE206" s="281"/>
      <c r="BF206" s="277"/>
      <c r="BG206" s="278"/>
      <c r="BH206" s="278"/>
      <c r="BI206" s="278"/>
      <c r="BJ206" s="279"/>
    </row>
    <row r="207" spans="2:62" ht="20.25" customHeight="1" x14ac:dyDescent="0.4">
      <c r="B207" s="225">
        <f>B205+1</f>
        <v>96</v>
      </c>
      <c r="C207" s="275"/>
      <c r="D207" s="271"/>
      <c r="E207" s="163"/>
      <c r="F207" s="164"/>
      <c r="G207" s="163"/>
      <c r="H207" s="164"/>
      <c r="I207" s="265"/>
      <c r="J207" s="266"/>
      <c r="K207" s="269"/>
      <c r="L207" s="270"/>
      <c r="M207" s="270"/>
      <c r="N207" s="271"/>
      <c r="O207" s="240"/>
      <c r="P207" s="241"/>
      <c r="Q207" s="241"/>
      <c r="R207" s="241"/>
      <c r="S207" s="24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7"/>
      <c r="BC207" s="258"/>
      <c r="BD207" s="259"/>
      <c r="BE207" s="260"/>
      <c r="BF207" s="248"/>
      <c r="BG207" s="249"/>
      <c r="BH207" s="249"/>
      <c r="BI207" s="249"/>
      <c r="BJ207" s="250"/>
    </row>
    <row r="208" spans="2:62" ht="20.25" customHeight="1" x14ac:dyDescent="0.4">
      <c r="B208" s="226"/>
      <c r="C208" s="283"/>
      <c r="D208" s="284"/>
      <c r="E208" s="207"/>
      <c r="F208" s="208">
        <f>C207</f>
        <v>0</v>
      </c>
      <c r="G208" s="207"/>
      <c r="H208" s="208">
        <f>I207</f>
        <v>0</v>
      </c>
      <c r="I208" s="285"/>
      <c r="J208" s="286"/>
      <c r="K208" s="287"/>
      <c r="L208" s="288"/>
      <c r="M208" s="288"/>
      <c r="N208" s="284"/>
      <c r="O208" s="240"/>
      <c r="P208" s="241"/>
      <c r="Q208" s="241"/>
      <c r="R208" s="241"/>
      <c r="S208" s="24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0">
        <f>IF($BE$3="４週",SUM(W208:AX208),IF($BE$3="暦月",SUM(W208:BA208),""))</f>
        <v>0</v>
      </c>
      <c r="BC208" s="281"/>
      <c r="BD208" s="282">
        <f>IF($BE$3="４週",BB208/4,IF($BE$3="暦月",(BB208/($BE$8/7)),""))</f>
        <v>0</v>
      </c>
      <c r="BE208" s="281"/>
      <c r="BF208" s="277"/>
      <c r="BG208" s="278"/>
      <c r="BH208" s="278"/>
      <c r="BI208" s="278"/>
      <c r="BJ208" s="279"/>
    </row>
    <row r="209" spans="2:62" ht="20.25" customHeight="1" x14ac:dyDescent="0.4">
      <c r="B209" s="225">
        <f>B207+1</f>
        <v>97</v>
      </c>
      <c r="C209" s="275"/>
      <c r="D209" s="271"/>
      <c r="E209" s="163"/>
      <c r="F209" s="164"/>
      <c r="G209" s="163"/>
      <c r="H209" s="164"/>
      <c r="I209" s="265"/>
      <c r="J209" s="266"/>
      <c r="K209" s="269"/>
      <c r="L209" s="270"/>
      <c r="M209" s="270"/>
      <c r="N209" s="271"/>
      <c r="O209" s="240"/>
      <c r="P209" s="241"/>
      <c r="Q209" s="241"/>
      <c r="R209" s="241"/>
      <c r="S209" s="24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7"/>
      <c r="BC209" s="258"/>
      <c r="BD209" s="259"/>
      <c r="BE209" s="260"/>
      <c r="BF209" s="248"/>
      <c r="BG209" s="249"/>
      <c r="BH209" s="249"/>
      <c r="BI209" s="249"/>
      <c r="BJ209" s="250"/>
    </row>
    <row r="210" spans="2:62" ht="20.25" customHeight="1" x14ac:dyDescent="0.4">
      <c r="B210" s="226"/>
      <c r="C210" s="283"/>
      <c r="D210" s="284"/>
      <c r="E210" s="207"/>
      <c r="F210" s="208">
        <f>C209</f>
        <v>0</v>
      </c>
      <c r="G210" s="207"/>
      <c r="H210" s="208">
        <f>I209</f>
        <v>0</v>
      </c>
      <c r="I210" s="285"/>
      <c r="J210" s="286"/>
      <c r="K210" s="287"/>
      <c r="L210" s="288"/>
      <c r="M210" s="288"/>
      <c r="N210" s="284"/>
      <c r="O210" s="240"/>
      <c r="P210" s="241"/>
      <c r="Q210" s="241"/>
      <c r="R210" s="241"/>
      <c r="S210" s="24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0">
        <f>IF($BE$3="４週",SUM(W210:AX210),IF($BE$3="暦月",SUM(W210:BA210),""))</f>
        <v>0</v>
      </c>
      <c r="BC210" s="281"/>
      <c r="BD210" s="282">
        <f>IF($BE$3="４週",BB210/4,IF($BE$3="暦月",(BB210/($BE$8/7)),""))</f>
        <v>0</v>
      </c>
      <c r="BE210" s="281"/>
      <c r="BF210" s="277"/>
      <c r="BG210" s="278"/>
      <c r="BH210" s="278"/>
      <c r="BI210" s="278"/>
      <c r="BJ210" s="279"/>
    </row>
    <row r="211" spans="2:62" ht="20.25" customHeight="1" x14ac:dyDescent="0.4">
      <c r="B211" s="225">
        <f>B209+1</f>
        <v>98</v>
      </c>
      <c r="C211" s="275"/>
      <c r="D211" s="271"/>
      <c r="E211" s="163"/>
      <c r="F211" s="164"/>
      <c r="G211" s="163"/>
      <c r="H211" s="164"/>
      <c r="I211" s="265"/>
      <c r="J211" s="266"/>
      <c r="K211" s="269"/>
      <c r="L211" s="270"/>
      <c r="M211" s="270"/>
      <c r="N211" s="271"/>
      <c r="O211" s="240"/>
      <c r="P211" s="241"/>
      <c r="Q211" s="241"/>
      <c r="R211" s="241"/>
      <c r="S211" s="24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7"/>
      <c r="BC211" s="258"/>
      <c r="BD211" s="259"/>
      <c r="BE211" s="260"/>
      <c r="BF211" s="248"/>
      <c r="BG211" s="249"/>
      <c r="BH211" s="249"/>
      <c r="BI211" s="249"/>
      <c r="BJ211" s="250"/>
    </row>
    <row r="212" spans="2:62" ht="20.25" customHeight="1" x14ac:dyDescent="0.4">
      <c r="B212" s="226"/>
      <c r="C212" s="283"/>
      <c r="D212" s="284"/>
      <c r="E212" s="207"/>
      <c r="F212" s="208">
        <f>C211</f>
        <v>0</v>
      </c>
      <c r="G212" s="207"/>
      <c r="H212" s="208">
        <f>I211</f>
        <v>0</v>
      </c>
      <c r="I212" s="285"/>
      <c r="J212" s="286"/>
      <c r="K212" s="287"/>
      <c r="L212" s="288"/>
      <c r="M212" s="288"/>
      <c r="N212" s="284"/>
      <c r="O212" s="240"/>
      <c r="P212" s="241"/>
      <c r="Q212" s="241"/>
      <c r="R212" s="241"/>
      <c r="S212" s="24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0">
        <f>IF($BE$3="４週",SUM(W212:AX212),IF($BE$3="暦月",SUM(W212:BA212),""))</f>
        <v>0</v>
      </c>
      <c r="BC212" s="281"/>
      <c r="BD212" s="282">
        <f>IF($BE$3="４週",BB212/4,IF($BE$3="暦月",(BB212/($BE$8/7)),""))</f>
        <v>0</v>
      </c>
      <c r="BE212" s="281"/>
      <c r="BF212" s="277"/>
      <c r="BG212" s="278"/>
      <c r="BH212" s="278"/>
      <c r="BI212" s="278"/>
      <c r="BJ212" s="279"/>
    </row>
    <row r="213" spans="2:62" ht="20.25" customHeight="1" x14ac:dyDescent="0.4">
      <c r="B213" s="225">
        <f>B211+1</f>
        <v>99</v>
      </c>
      <c r="C213" s="275"/>
      <c r="D213" s="271"/>
      <c r="E213" s="163"/>
      <c r="F213" s="164"/>
      <c r="G213" s="163"/>
      <c r="H213" s="164"/>
      <c r="I213" s="265"/>
      <c r="J213" s="266"/>
      <c r="K213" s="269"/>
      <c r="L213" s="270"/>
      <c r="M213" s="270"/>
      <c r="N213" s="271"/>
      <c r="O213" s="240"/>
      <c r="P213" s="241"/>
      <c r="Q213" s="241"/>
      <c r="R213" s="241"/>
      <c r="S213" s="24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7"/>
      <c r="BC213" s="258"/>
      <c r="BD213" s="259"/>
      <c r="BE213" s="260"/>
      <c r="BF213" s="248"/>
      <c r="BG213" s="249"/>
      <c r="BH213" s="249"/>
      <c r="BI213" s="249"/>
      <c r="BJ213" s="250"/>
    </row>
    <row r="214" spans="2:62" ht="20.25" customHeight="1" x14ac:dyDescent="0.4">
      <c r="B214" s="226"/>
      <c r="C214" s="283"/>
      <c r="D214" s="284"/>
      <c r="E214" s="207"/>
      <c r="F214" s="208">
        <f>C213</f>
        <v>0</v>
      </c>
      <c r="G214" s="207"/>
      <c r="H214" s="208">
        <f>I213</f>
        <v>0</v>
      </c>
      <c r="I214" s="285"/>
      <c r="J214" s="286"/>
      <c r="K214" s="287"/>
      <c r="L214" s="288"/>
      <c r="M214" s="288"/>
      <c r="N214" s="284"/>
      <c r="O214" s="240"/>
      <c r="P214" s="241"/>
      <c r="Q214" s="241"/>
      <c r="R214" s="241"/>
      <c r="S214" s="24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0">
        <f>IF($BE$3="４週",SUM(W214:AX214),IF($BE$3="暦月",SUM(W214:BA214),""))</f>
        <v>0</v>
      </c>
      <c r="BC214" s="281"/>
      <c r="BD214" s="282">
        <f>IF($BE$3="４週",BB214/4,IF($BE$3="暦月",(BB214/($BE$8/7)),""))</f>
        <v>0</v>
      </c>
      <c r="BE214" s="281"/>
      <c r="BF214" s="277"/>
      <c r="BG214" s="278"/>
      <c r="BH214" s="278"/>
      <c r="BI214" s="278"/>
      <c r="BJ214" s="279"/>
    </row>
    <row r="215" spans="2:62" ht="20.25" customHeight="1" x14ac:dyDescent="0.4">
      <c r="B215" s="225">
        <f>B213+1</f>
        <v>100</v>
      </c>
      <c r="C215" s="275"/>
      <c r="D215" s="271"/>
      <c r="E215" s="165"/>
      <c r="F215" s="166"/>
      <c r="G215" s="165"/>
      <c r="H215" s="166"/>
      <c r="I215" s="265"/>
      <c r="J215" s="266"/>
      <c r="K215" s="269"/>
      <c r="L215" s="270"/>
      <c r="M215" s="270"/>
      <c r="N215" s="271"/>
      <c r="O215" s="240"/>
      <c r="P215" s="241"/>
      <c r="Q215" s="241"/>
      <c r="R215" s="241"/>
      <c r="S215" s="24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7"/>
      <c r="BC215" s="258"/>
      <c r="BD215" s="259"/>
      <c r="BE215" s="260"/>
      <c r="BF215" s="248"/>
      <c r="BG215" s="249"/>
      <c r="BH215" s="249"/>
      <c r="BI215" s="249"/>
      <c r="BJ215" s="250"/>
    </row>
    <row r="216" spans="2:62" ht="20.25" customHeight="1" thickBot="1" x14ac:dyDescent="0.45">
      <c r="B216" s="227"/>
      <c r="C216" s="310"/>
      <c r="D216" s="311"/>
      <c r="E216" s="190"/>
      <c r="F216" s="191">
        <f>C215</f>
        <v>0</v>
      </c>
      <c r="G216" s="190"/>
      <c r="H216" s="191">
        <f>I215</f>
        <v>0</v>
      </c>
      <c r="I216" s="312"/>
      <c r="J216" s="313"/>
      <c r="K216" s="314"/>
      <c r="L216" s="315"/>
      <c r="M216" s="315"/>
      <c r="N216" s="311"/>
      <c r="O216" s="316"/>
      <c r="P216" s="317"/>
      <c r="Q216" s="317"/>
      <c r="R216" s="317"/>
      <c r="S216" s="318"/>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4">
      <c r="B220" s="49"/>
      <c r="C220" s="69"/>
      <c r="D220" s="69"/>
      <c r="E220" s="69"/>
      <c r="F220" s="69"/>
      <c r="G220" s="69"/>
      <c r="H220" s="69"/>
      <c r="I220" s="124"/>
      <c r="J220" s="125"/>
      <c r="K220" s="289" t="s">
        <v>132</v>
      </c>
      <c r="L220" s="289"/>
      <c r="M220" s="289" t="s">
        <v>133</v>
      </c>
      <c r="N220" s="289"/>
      <c r="O220" s="289"/>
      <c r="P220" s="289"/>
      <c r="Q220" s="125"/>
      <c r="R220" s="309" t="s">
        <v>134</v>
      </c>
      <c r="S220" s="309"/>
      <c r="T220" s="309"/>
      <c r="U220" s="309"/>
      <c r="V220" s="129"/>
      <c r="W220" s="130" t="s">
        <v>135</v>
      </c>
      <c r="X220" s="130"/>
      <c r="Y220" s="2"/>
      <c r="Z220" s="127"/>
      <c r="AA220" s="289" t="s">
        <v>132</v>
      </c>
      <c r="AB220" s="289"/>
      <c r="AC220" s="289" t="s">
        <v>133</v>
      </c>
      <c r="AD220" s="289"/>
      <c r="AE220" s="289"/>
      <c r="AF220" s="289"/>
      <c r="AG220" s="125"/>
      <c r="AH220" s="309" t="s">
        <v>134</v>
      </c>
      <c r="AI220" s="309"/>
      <c r="AJ220" s="309"/>
      <c r="AK220" s="309"/>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6"/>
      <c r="BG220" s="246"/>
      <c r="BH220" s="246"/>
      <c r="BI220" s="246"/>
      <c r="BJ220" s="220"/>
    </row>
    <row r="221" spans="2:62" ht="20.25" customHeight="1" x14ac:dyDescent="0.4">
      <c r="B221" s="49"/>
      <c r="C221" s="69"/>
      <c r="D221" s="69"/>
      <c r="E221" s="69"/>
      <c r="F221" s="69"/>
      <c r="G221" s="69"/>
      <c r="H221" s="69"/>
      <c r="I221" s="124"/>
      <c r="J221" s="125"/>
      <c r="K221" s="295"/>
      <c r="L221" s="295"/>
      <c r="M221" s="295" t="s">
        <v>136</v>
      </c>
      <c r="N221" s="295"/>
      <c r="O221" s="295" t="s">
        <v>137</v>
      </c>
      <c r="P221" s="295"/>
      <c r="Q221" s="125"/>
      <c r="R221" s="295" t="s">
        <v>136</v>
      </c>
      <c r="S221" s="295"/>
      <c r="T221" s="295" t="s">
        <v>137</v>
      </c>
      <c r="U221" s="295"/>
      <c r="V221" s="129"/>
      <c r="W221" s="130" t="s">
        <v>138</v>
      </c>
      <c r="X221" s="130"/>
      <c r="Y221" s="2"/>
      <c r="Z221" s="127"/>
      <c r="AA221" s="295"/>
      <c r="AB221" s="295"/>
      <c r="AC221" s="295" t="s">
        <v>136</v>
      </c>
      <c r="AD221" s="295"/>
      <c r="AE221" s="295" t="s">
        <v>137</v>
      </c>
      <c r="AF221" s="295"/>
      <c r="AG221" s="125"/>
      <c r="AH221" s="295" t="s">
        <v>136</v>
      </c>
      <c r="AI221" s="295"/>
      <c r="AJ221" s="295" t="s">
        <v>137</v>
      </c>
      <c r="AK221" s="295"/>
      <c r="AL221" s="129"/>
      <c r="AM221" s="130" t="s">
        <v>138</v>
      </c>
      <c r="AN221" s="130"/>
      <c r="AO221" s="127"/>
      <c r="AP221" s="127"/>
      <c r="AQ221" s="131" t="s">
        <v>103</v>
      </c>
      <c r="AR221" s="131"/>
      <c r="AS221" s="131"/>
      <c r="AT221" s="131"/>
      <c r="AU221" s="129"/>
      <c r="AV221" s="130" t="s">
        <v>104</v>
      </c>
      <c r="AW221" s="131"/>
      <c r="AX221" s="131"/>
      <c r="AY221" s="131"/>
      <c r="AZ221" s="129"/>
      <c r="BA221" s="295" t="s">
        <v>139</v>
      </c>
      <c r="BB221" s="295"/>
      <c r="BC221" s="295"/>
      <c r="BD221" s="295"/>
      <c r="BE221" s="76"/>
      <c r="BF221" s="245"/>
      <c r="BG221" s="245"/>
      <c r="BH221" s="245"/>
      <c r="BI221" s="245"/>
      <c r="BJ221" s="220"/>
    </row>
    <row r="222" spans="2:62" ht="20.25" customHeight="1" x14ac:dyDescent="0.4">
      <c r="B222" s="49"/>
      <c r="C222" s="69"/>
      <c r="D222" s="69"/>
      <c r="E222" s="69"/>
      <c r="F222" s="69"/>
      <c r="G222" s="69"/>
      <c r="H222" s="69"/>
      <c r="I222" s="124"/>
      <c r="J222" s="125"/>
      <c r="K222" s="290" t="s">
        <v>6</v>
      </c>
      <c r="L222" s="290"/>
      <c r="M222" s="291">
        <f>SUMIFS($BB$17:$BB$216,$F$17:$F$216,"看護職員",$H$17:$H$216,"A")</f>
        <v>0</v>
      </c>
      <c r="N222" s="291"/>
      <c r="O222" s="292">
        <f>SUMIFS($BD$17:$BD$216,$F$17:$F$216,"看護職員",$H$17:$H$216,"A")</f>
        <v>0</v>
      </c>
      <c r="P222" s="292"/>
      <c r="Q222" s="139"/>
      <c r="R222" s="301">
        <v>0</v>
      </c>
      <c r="S222" s="301"/>
      <c r="T222" s="301">
        <v>0</v>
      </c>
      <c r="U222" s="301"/>
      <c r="V222" s="140"/>
      <c r="W222" s="305">
        <v>0</v>
      </c>
      <c r="X222" s="306"/>
      <c r="Y222" s="2"/>
      <c r="Z222" s="127"/>
      <c r="AA222" s="290" t="s">
        <v>6</v>
      </c>
      <c r="AB222" s="290"/>
      <c r="AC222" s="291">
        <f>SUMIFS($BB$17:$BB$216,$F$17:$F$216,"介護職員",$H$17:$H$216,"A")</f>
        <v>0</v>
      </c>
      <c r="AD222" s="291"/>
      <c r="AE222" s="292">
        <f>SUMIFS($BD$17:$BD$216,$F$17:$F$216,"介護職員",$H$17:$H$216,"A")</f>
        <v>0</v>
      </c>
      <c r="AF222" s="292"/>
      <c r="AG222" s="139"/>
      <c r="AH222" s="301">
        <v>0</v>
      </c>
      <c r="AI222" s="301"/>
      <c r="AJ222" s="301">
        <v>0</v>
      </c>
      <c r="AK222" s="301"/>
      <c r="AL222" s="140"/>
      <c r="AM222" s="305">
        <v>0</v>
      </c>
      <c r="AN222" s="306"/>
      <c r="AO222" s="127"/>
      <c r="AP222" s="127"/>
      <c r="AQ222" s="307">
        <f>U236</f>
        <v>0</v>
      </c>
      <c r="AR222" s="290"/>
      <c r="AS222" s="290"/>
      <c r="AT222" s="290"/>
      <c r="AU222" s="217" t="s">
        <v>153</v>
      </c>
      <c r="AV222" s="307">
        <f>AK236</f>
        <v>0</v>
      </c>
      <c r="AW222" s="308"/>
      <c r="AX222" s="308"/>
      <c r="AY222" s="308"/>
      <c r="AZ222" s="217" t="s">
        <v>147</v>
      </c>
      <c r="BA222" s="297">
        <f>ROUNDDOWN(AQ222+AV222,1)</f>
        <v>0</v>
      </c>
      <c r="BB222" s="297"/>
      <c r="BC222" s="297"/>
      <c r="BD222" s="297"/>
      <c r="BE222" s="76"/>
      <c r="BF222" s="79"/>
      <c r="BG222" s="79"/>
      <c r="BH222" s="79"/>
      <c r="BI222" s="79"/>
      <c r="BJ222" s="220"/>
    </row>
    <row r="223" spans="2:62" ht="20.25" customHeight="1" x14ac:dyDescent="0.4">
      <c r="B223" s="49"/>
      <c r="C223" s="69"/>
      <c r="D223" s="69"/>
      <c r="E223" s="69"/>
      <c r="F223" s="69"/>
      <c r="G223" s="69"/>
      <c r="H223" s="69"/>
      <c r="I223" s="124"/>
      <c r="J223" s="125"/>
      <c r="K223" s="290" t="s">
        <v>7</v>
      </c>
      <c r="L223" s="290"/>
      <c r="M223" s="291">
        <f>SUMIFS($BB$17:$BB$216,$F$17:$F$216,"看護職員",$H$17:$H$216,"B")</f>
        <v>0</v>
      </c>
      <c r="N223" s="291"/>
      <c r="O223" s="292">
        <f>SUMIFS($BD$17:$BD$216,$F$17:$F$216,"看護職員",$H$17:$H$216,"B")</f>
        <v>0</v>
      </c>
      <c r="P223" s="292"/>
      <c r="Q223" s="139"/>
      <c r="R223" s="301">
        <v>0</v>
      </c>
      <c r="S223" s="301"/>
      <c r="T223" s="301">
        <v>0</v>
      </c>
      <c r="U223" s="301"/>
      <c r="V223" s="140"/>
      <c r="W223" s="305">
        <v>0</v>
      </c>
      <c r="X223" s="306"/>
      <c r="Y223" s="2"/>
      <c r="Z223" s="127"/>
      <c r="AA223" s="290" t="s">
        <v>7</v>
      </c>
      <c r="AB223" s="290"/>
      <c r="AC223" s="291">
        <f>SUMIFS($BB$17:$BB$216,$F$17:$F$216,"介護職員",$H$17:$H$216,"B")</f>
        <v>0</v>
      </c>
      <c r="AD223" s="291"/>
      <c r="AE223" s="292">
        <f>SUMIFS($BD$17:$BD$216,$F$17:$F$216,"介護職員",$H$17:$H$216,"B")</f>
        <v>0</v>
      </c>
      <c r="AF223" s="292"/>
      <c r="AG223" s="139"/>
      <c r="AH223" s="301">
        <v>0</v>
      </c>
      <c r="AI223" s="301"/>
      <c r="AJ223" s="301">
        <v>0</v>
      </c>
      <c r="AK223" s="301"/>
      <c r="AL223" s="140"/>
      <c r="AM223" s="305">
        <v>0</v>
      </c>
      <c r="AN223" s="306"/>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290" t="s">
        <v>8</v>
      </c>
      <c r="L224" s="290"/>
      <c r="M224" s="291">
        <f>SUMIFS($BB$17:$BB$216,$F$17:$F$216,"看護職員",$H$17:$H$216,"C")</f>
        <v>0</v>
      </c>
      <c r="N224" s="291"/>
      <c r="O224" s="292">
        <f>SUMIFS($BD$17:$BD$216,$F$17:$F$216,"看護職員",$H$17:$H$216,"C")</f>
        <v>0</v>
      </c>
      <c r="P224" s="292"/>
      <c r="Q224" s="139"/>
      <c r="R224" s="301">
        <v>0</v>
      </c>
      <c r="S224" s="301"/>
      <c r="T224" s="302">
        <v>0</v>
      </c>
      <c r="U224" s="302"/>
      <c r="V224" s="140"/>
      <c r="W224" s="303" t="s">
        <v>36</v>
      </c>
      <c r="X224" s="304"/>
      <c r="Y224" s="2"/>
      <c r="Z224" s="127"/>
      <c r="AA224" s="290" t="s">
        <v>8</v>
      </c>
      <c r="AB224" s="290"/>
      <c r="AC224" s="291">
        <f>SUMIFS($BB$17:$BB$216,$F$17:$F$216,"介護職員",$H$17:$H$216,"C")</f>
        <v>0</v>
      </c>
      <c r="AD224" s="291"/>
      <c r="AE224" s="292">
        <f>SUMIFS($BD$17:$BD$216,$F$17:$F$216,"介護職員",$H$17:$H$216,"C")</f>
        <v>0</v>
      </c>
      <c r="AF224" s="292"/>
      <c r="AG224" s="139"/>
      <c r="AH224" s="301">
        <v>0</v>
      </c>
      <c r="AI224" s="301"/>
      <c r="AJ224" s="302">
        <v>0</v>
      </c>
      <c r="AK224" s="302"/>
      <c r="AL224" s="140"/>
      <c r="AM224" s="303" t="s">
        <v>36</v>
      </c>
      <c r="AN224" s="304"/>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290" t="s">
        <v>9</v>
      </c>
      <c r="L225" s="290"/>
      <c r="M225" s="291">
        <f>SUMIFS($BB$17:$BB$216,$F$17:$F$216,"看護職員",$H$17:$H$216,"D")</f>
        <v>0</v>
      </c>
      <c r="N225" s="291"/>
      <c r="O225" s="292">
        <f>SUMIFS($BD$17:$BD$216,$F$17:$F$216,"看護職員",$H$17:$H$216,"D")</f>
        <v>0</v>
      </c>
      <c r="P225" s="292"/>
      <c r="Q225" s="139"/>
      <c r="R225" s="301">
        <v>0</v>
      </c>
      <c r="S225" s="301"/>
      <c r="T225" s="302">
        <v>0</v>
      </c>
      <c r="U225" s="302"/>
      <c r="V225" s="140"/>
      <c r="W225" s="303" t="s">
        <v>36</v>
      </c>
      <c r="X225" s="304"/>
      <c r="Y225" s="2"/>
      <c r="Z225" s="127"/>
      <c r="AA225" s="290" t="s">
        <v>9</v>
      </c>
      <c r="AB225" s="290"/>
      <c r="AC225" s="291">
        <f>SUMIFS($BB$17:$BB$216,$F$17:$F$216,"介護職員",$H$17:$H$216,"D")</f>
        <v>0</v>
      </c>
      <c r="AD225" s="291"/>
      <c r="AE225" s="292">
        <f>SUMIFS($BD$17:$BD$216,$F$17:$F$216,"介護職員",$H$17:$H$216,"D")</f>
        <v>0</v>
      </c>
      <c r="AF225" s="292"/>
      <c r="AG225" s="139"/>
      <c r="AH225" s="301">
        <v>0</v>
      </c>
      <c r="AI225" s="301"/>
      <c r="AJ225" s="302">
        <v>0</v>
      </c>
      <c r="AK225" s="302"/>
      <c r="AL225" s="140"/>
      <c r="AM225" s="303" t="s">
        <v>36</v>
      </c>
      <c r="AN225" s="304"/>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290" t="s">
        <v>139</v>
      </c>
      <c r="L226" s="290"/>
      <c r="M226" s="291">
        <f>SUM(M222:N225)</f>
        <v>0</v>
      </c>
      <c r="N226" s="291"/>
      <c r="O226" s="292">
        <f>SUM(O222:P225)</f>
        <v>0</v>
      </c>
      <c r="P226" s="292"/>
      <c r="Q226" s="139"/>
      <c r="R226" s="291">
        <f>SUM(R222:S225)</f>
        <v>0</v>
      </c>
      <c r="S226" s="291"/>
      <c r="T226" s="292">
        <f>SUM(T222:U225)</f>
        <v>0</v>
      </c>
      <c r="U226" s="292"/>
      <c r="V226" s="140"/>
      <c r="W226" s="293">
        <f>SUM(W222:X223)</f>
        <v>0</v>
      </c>
      <c r="X226" s="294"/>
      <c r="Y226" s="2"/>
      <c r="Z226" s="127"/>
      <c r="AA226" s="290" t="s">
        <v>139</v>
      </c>
      <c r="AB226" s="290"/>
      <c r="AC226" s="291">
        <f>SUM(AC222:AD225)</f>
        <v>0</v>
      </c>
      <c r="AD226" s="291"/>
      <c r="AE226" s="292">
        <f>SUM(AE222:AF225)</f>
        <v>0</v>
      </c>
      <c r="AF226" s="292"/>
      <c r="AG226" s="139"/>
      <c r="AH226" s="291">
        <f>SUM(AH222:AI225)</f>
        <v>0</v>
      </c>
      <c r="AI226" s="291"/>
      <c r="AJ226" s="292">
        <f>SUM(AJ222:AK225)</f>
        <v>0</v>
      </c>
      <c r="AK226" s="292"/>
      <c r="AL226" s="140"/>
      <c r="AM226" s="293">
        <f>SUM(AM222:AN223)</f>
        <v>0</v>
      </c>
      <c r="AN226" s="294"/>
      <c r="AO226" s="127"/>
      <c r="AP226" s="127"/>
      <c r="AQ226" s="290" t="s">
        <v>4</v>
      </c>
      <c r="AR226" s="290"/>
      <c r="AS226" s="290" t="s">
        <v>5</v>
      </c>
      <c r="AT226" s="290"/>
      <c r="AU226" s="290"/>
      <c r="AV226" s="290"/>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0" t="s">
        <v>6</v>
      </c>
      <c r="AR227" s="290"/>
      <c r="AS227" s="290" t="s">
        <v>94</v>
      </c>
      <c r="AT227" s="290"/>
      <c r="AU227" s="290"/>
      <c r="AV227" s="290"/>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395" t="s">
        <v>243</v>
      </c>
      <c r="S228" s="396"/>
      <c r="T228" s="137"/>
      <c r="U228" s="137"/>
      <c r="V228" s="125"/>
      <c r="W228" s="125"/>
      <c r="X228" s="125"/>
      <c r="Y228" s="127"/>
      <c r="Z228" s="127"/>
      <c r="AA228" s="126" t="s">
        <v>142</v>
      </c>
      <c r="AB228" s="125"/>
      <c r="AC228" s="125"/>
      <c r="AD228" s="125"/>
      <c r="AE228" s="125"/>
      <c r="AF228" s="125"/>
      <c r="AG228" s="160" t="s">
        <v>242</v>
      </c>
      <c r="AH228" s="397" t="str">
        <f>R228</f>
        <v>週</v>
      </c>
      <c r="AI228" s="398"/>
      <c r="AJ228" s="137"/>
      <c r="AK228" s="137"/>
      <c r="AL228" s="125"/>
      <c r="AM228" s="125"/>
      <c r="AN228" s="125"/>
      <c r="AO228" s="127"/>
      <c r="AP228" s="127"/>
      <c r="AQ228" s="290" t="s">
        <v>7</v>
      </c>
      <c r="AR228" s="290"/>
      <c r="AS228" s="290" t="s">
        <v>95</v>
      </c>
      <c r="AT228" s="290"/>
      <c r="AU228" s="290"/>
      <c r="AV228" s="290"/>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0" t="s">
        <v>8</v>
      </c>
      <c r="AR229" s="290"/>
      <c r="AS229" s="290" t="s">
        <v>96</v>
      </c>
      <c r="AT229" s="290"/>
      <c r="AU229" s="290"/>
      <c r="AV229" s="290"/>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0" t="s">
        <v>9</v>
      </c>
      <c r="AR230" s="290"/>
      <c r="AS230" s="290" t="s">
        <v>157</v>
      </c>
      <c r="AT230" s="290"/>
      <c r="AU230" s="290"/>
      <c r="AV230" s="290"/>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00">
        <f>IF($R$228="週",T226,R226)</f>
        <v>0</v>
      </c>
      <c r="L231" s="300"/>
      <c r="M231" s="300"/>
      <c r="N231" s="300"/>
      <c r="O231" s="217" t="s">
        <v>146</v>
      </c>
      <c r="P231" s="290">
        <f>IF($R$228="週",$BA$6,$BE$6)</f>
        <v>40</v>
      </c>
      <c r="Q231" s="290"/>
      <c r="R231" s="290"/>
      <c r="S231" s="290"/>
      <c r="T231" s="217" t="s">
        <v>147</v>
      </c>
      <c r="U231" s="296">
        <f>ROUNDDOWN(K231/P231,1)</f>
        <v>0</v>
      </c>
      <c r="V231" s="296"/>
      <c r="W231" s="296"/>
      <c r="X231" s="296"/>
      <c r="Y231" s="2"/>
      <c r="Z231" s="2"/>
      <c r="AA231" s="300">
        <f>IF($AH$228="週",AJ226,AH226)</f>
        <v>0</v>
      </c>
      <c r="AB231" s="300"/>
      <c r="AC231" s="300"/>
      <c r="AD231" s="300"/>
      <c r="AE231" s="217" t="s">
        <v>146</v>
      </c>
      <c r="AF231" s="290">
        <f>IF($AH$228="週",$BA$6,$BE$6)</f>
        <v>40</v>
      </c>
      <c r="AG231" s="290"/>
      <c r="AH231" s="290"/>
      <c r="AI231" s="290"/>
      <c r="AJ231" s="217" t="s">
        <v>147</v>
      </c>
      <c r="AK231" s="296">
        <f>ROUNDDOWN(AA231/AF231,1)</f>
        <v>0</v>
      </c>
      <c r="AL231" s="296"/>
      <c r="AM231" s="296"/>
      <c r="AN231" s="296"/>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289"/>
      <c r="V234" s="289"/>
      <c r="W234" s="289"/>
      <c r="X234" s="289"/>
      <c r="Y234" s="2"/>
      <c r="Z234" s="2"/>
      <c r="AA234" s="125" t="s">
        <v>135</v>
      </c>
      <c r="AB234" s="125"/>
      <c r="AC234" s="125"/>
      <c r="AD234" s="125"/>
      <c r="AE234" s="125"/>
      <c r="AF234" s="125"/>
      <c r="AG234" s="125"/>
      <c r="AH234" s="125"/>
      <c r="AI234" s="125"/>
      <c r="AJ234" s="126"/>
      <c r="AK234" s="289"/>
      <c r="AL234" s="289"/>
      <c r="AM234" s="289"/>
      <c r="AN234" s="289"/>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295" t="s">
        <v>139</v>
      </c>
      <c r="V235" s="295"/>
      <c r="W235" s="295"/>
      <c r="X235" s="295"/>
      <c r="Y235" s="2"/>
      <c r="Z235" s="2"/>
      <c r="AA235" s="129" t="s">
        <v>149</v>
      </c>
      <c r="AB235" s="129"/>
      <c r="AC235" s="129"/>
      <c r="AD235" s="129"/>
      <c r="AE235" s="129"/>
      <c r="AF235" s="125" t="s">
        <v>150</v>
      </c>
      <c r="AG235" s="129"/>
      <c r="AH235" s="129"/>
      <c r="AI235" s="129"/>
      <c r="AJ235" s="129"/>
      <c r="AK235" s="295" t="s">
        <v>139</v>
      </c>
      <c r="AL235" s="295"/>
      <c r="AM235" s="295"/>
      <c r="AN235" s="295"/>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90">
        <f>W226</f>
        <v>0</v>
      </c>
      <c r="L236" s="290"/>
      <c r="M236" s="290"/>
      <c r="N236" s="290"/>
      <c r="O236" s="217" t="s">
        <v>153</v>
      </c>
      <c r="P236" s="296">
        <f>U231</f>
        <v>0</v>
      </c>
      <c r="Q236" s="296"/>
      <c r="R236" s="296"/>
      <c r="S236" s="296"/>
      <c r="T236" s="217" t="s">
        <v>147</v>
      </c>
      <c r="U236" s="297">
        <f>ROUNDDOWN(K236+P236,1)</f>
        <v>0</v>
      </c>
      <c r="V236" s="297"/>
      <c r="W236" s="297"/>
      <c r="X236" s="297"/>
      <c r="Y236" s="138"/>
      <c r="Z236" s="138"/>
      <c r="AA236" s="298">
        <f>AM226</f>
        <v>0</v>
      </c>
      <c r="AB236" s="298"/>
      <c r="AC236" s="298"/>
      <c r="AD236" s="298"/>
      <c r="AE236" s="136" t="s">
        <v>153</v>
      </c>
      <c r="AF236" s="299">
        <f>AK231</f>
        <v>0</v>
      </c>
      <c r="AG236" s="299"/>
      <c r="AH236" s="299"/>
      <c r="AI236" s="299"/>
      <c r="AJ236" s="136" t="s">
        <v>147</v>
      </c>
      <c r="AK236" s="297">
        <f>ROUNDDOWN(AA236+AF236,1)</f>
        <v>0</v>
      </c>
      <c r="AL236" s="297"/>
      <c r="AM236" s="297"/>
      <c r="AN236" s="29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N4" sqref="N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4">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4">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4">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4">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4">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4">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4">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4">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4">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4">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4">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4">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4">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4">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4">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4">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4">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4">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4">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4">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4">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4">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4">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4">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4">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4">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4">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4">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4">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4">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4">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4">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4">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4">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4">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4">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4">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4">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4">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4">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4">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4">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4">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4">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4">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4">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4">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4">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4">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4">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4">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4">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4">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4">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4">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4">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4">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4">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4">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4">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4">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4">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4">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4">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4">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4">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4">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4">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4">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4">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4">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4">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4">
      <c r="B117" s="225">
        <f>B115+1</f>
        <v>51</v>
      </c>
      <c r="C117" s="243"/>
      <c r="D117" s="261"/>
      <c r="E117" s="262"/>
      <c r="F117" s="263"/>
      <c r="G117" s="275"/>
      <c r="H117" s="271"/>
      <c r="I117" s="163"/>
      <c r="J117" s="164"/>
      <c r="K117" s="163"/>
      <c r="L117" s="164"/>
      <c r="M117" s="265"/>
      <c r="N117" s="266"/>
      <c r="O117" s="269"/>
      <c r="P117" s="270"/>
      <c r="Q117" s="270"/>
      <c r="R117" s="271"/>
      <c r="S117" s="240"/>
      <c r="T117" s="241"/>
      <c r="U117" s="241"/>
      <c r="V117" s="241"/>
      <c r="W117" s="24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7"/>
      <c r="BG117" s="258"/>
      <c r="BH117" s="259"/>
      <c r="BI117" s="260"/>
      <c r="BJ117" s="248"/>
      <c r="BK117" s="249"/>
      <c r="BL117" s="249"/>
      <c r="BM117" s="249"/>
      <c r="BN117" s="250"/>
    </row>
    <row r="118" spans="2:66" ht="20.25" customHeight="1" x14ac:dyDescent="0.4">
      <c r="B118" s="226"/>
      <c r="C118" s="244"/>
      <c r="D118" s="264"/>
      <c r="E118" s="262"/>
      <c r="F118" s="263"/>
      <c r="G118" s="283"/>
      <c r="H118" s="284"/>
      <c r="I118" s="207"/>
      <c r="J118" s="208">
        <f>G117</f>
        <v>0</v>
      </c>
      <c r="K118" s="207"/>
      <c r="L118" s="208">
        <f>M117</f>
        <v>0</v>
      </c>
      <c r="M118" s="285"/>
      <c r="N118" s="286"/>
      <c r="O118" s="287"/>
      <c r="P118" s="288"/>
      <c r="Q118" s="288"/>
      <c r="R118" s="284"/>
      <c r="S118" s="240"/>
      <c r="T118" s="241"/>
      <c r="U118" s="241"/>
      <c r="V118" s="241"/>
      <c r="W118" s="24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0">
        <f>IF($BI$3="４週",SUM(AA118:BB118),IF($BI$3="暦月",SUM(AA118:BE118),""))</f>
        <v>0</v>
      </c>
      <c r="BG118" s="281"/>
      <c r="BH118" s="282">
        <f>IF($BI$3="４週",BF118/4,IF($BI$3="暦月",(BF118/($BI$8/7)),""))</f>
        <v>0</v>
      </c>
      <c r="BI118" s="281"/>
      <c r="BJ118" s="277"/>
      <c r="BK118" s="278"/>
      <c r="BL118" s="278"/>
      <c r="BM118" s="278"/>
      <c r="BN118" s="279"/>
    </row>
    <row r="119" spans="2:66" ht="20.25" customHeight="1" x14ac:dyDescent="0.4">
      <c r="B119" s="225">
        <f>B117+1</f>
        <v>52</v>
      </c>
      <c r="C119" s="243"/>
      <c r="D119" s="261"/>
      <c r="E119" s="262"/>
      <c r="F119" s="263"/>
      <c r="G119" s="275"/>
      <c r="H119" s="271"/>
      <c r="I119" s="163"/>
      <c r="J119" s="164"/>
      <c r="K119" s="163"/>
      <c r="L119" s="164"/>
      <c r="M119" s="265"/>
      <c r="N119" s="266"/>
      <c r="O119" s="269"/>
      <c r="P119" s="270"/>
      <c r="Q119" s="270"/>
      <c r="R119" s="271"/>
      <c r="S119" s="240"/>
      <c r="T119" s="241"/>
      <c r="U119" s="241"/>
      <c r="V119" s="241"/>
      <c r="W119" s="24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7"/>
      <c r="BG119" s="258"/>
      <c r="BH119" s="259"/>
      <c r="BI119" s="260"/>
      <c r="BJ119" s="248"/>
      <c r="BK119" s="249"/>
      <c r="BL119" s="249"/>
      <c r="BM119" s="249"/>
      <c r="BN119" s="250"/>
    </row>
    <row r="120" spans="2:66" ht="20.25" customHeight="1" x14ac:dyDescent="0.4">
      <c r="B120" s="226"/>
      <c r="C120" s="244"/>
      <c r="D120" s="264"/>
      <c r="E120" s="262"/>
      <c r="F120" s="263"/>
      <c r="G120" s="283"/>
      <c r="H120" s="284"/>
      <c r="I120" s="207"/>
      <c r="J120" s="208">
        <f>G119</f>
        <v>0</v>
      </c>
      <c r="K120" s="207"/>
      <c r="L120" s="208">
        <f>M119</f>
        <v>0</v>
      </c>
      <c r="M120" s="285"/>
      <c r="N120" s="286"/>
      <c r="O120" s="287"/>
      <c r="P120" s="288"/>
      <c r="Q120" s="288"/>
      <c r="R120" s="284"/>
      <c r="S120" s="240"/>
      <c r="T120" s="241"/>
      <c r="U120" s="241"/>
      <c r="V120" s="241"/>
      <c r="W120" s="24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0">
        <f>IF($BI$3="４週",SUM(AA120:BB120),IF($BI$3="暦月",SUM(AA120:BE120),""))</f>
        <v>0</v>
      </c>
      <c r="BG120" s="281"/>
      <c r="BH120" s="282">
        <f>IF($BI$3="４週",BF120/4,IF($BI$3="暦月",(BF120/($BI$8/7)),""))</f>
        <v>0</v>
      </c>
      <c r="BI120" s="281"/>
      <c r="BJ120" s="277"/>
      <c r="BK120" s="278"/>
      <c r="BL120" s="278"/>
      <c r="BM120" s="278"/>
      <c r="BN120" s="279"/>
    </row>
    <row r="121" spans="2:66" ht="20.25" customHeight="1" x14ac:dyDescent="0.4">
      <c r="B121" s="225">
        <f>B119+1</f>
        <v>53</v>
      </c>
      <c r="C121" s="243"/>
      <c r="D121" s="261"/>
      <c r="E121" s="262"/>
      <c r="F121" s="263"/>
      <c r="G121" s="275"/>
      <c r="H121" s="271"/>
      <c r="I121" s="163"/>
      <c r="J121" s="164"/>
      <c r="K121" s="163"/>
      <c r="L121" s="164"/>
      <c r="M121" s="265"/>
      <c r="N121" s="266"/>
      <c r="O121" s="269"/>
      <c r="P121" s="270"/>
      <c r="Q121" s="270"/>
      <c r="R121" s="271"/>
      <c r="S121" s="240"/>
      <c r="T121" s="241"/>
      <c r="U121" s="241"/>
      <c r="V121" s="241"/>
      <c r="W121" s="24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7"/>
      <c r="BG121" s="258"/>
      <c r="BH121" s="259"/>
      <c r="BI121" s="260"/>
      <c r="BJ121" s="248"/>
      <c r="BK121" s="249"/>
      <c r="BL121" s="249"/>
      <c r="BM121" s="249"/>
      <c r="BN121" s="250"/>
    </row>
    <row r="122" spans="2:66" ht="20.25" customHeight="1" x14ac:dyDescent="0.4">
      <c r="B122" s="226"/>
      <c r="C122" s="244"/>
      <c r="D122" s="264"/>
      <c r="E122" s="262"/>
      <c r="F122" s="263"/>
      <c r="G122" s="283"/>
      <c r="H122" s="284"/>
      <c r="I122" s="207"/>
      <c r="J122" s="208">
        <f>G121</f>
        <v>0</v>
      </c>
      <c r="K122" s="207"/>
      <c r="L122" s="208">
        <f>M121</f>
        <v>0</v>
      </c>
      <c r="M122" s="285"/>
      <c r="N122" s="286"/>
      <c r="O122" s="287"/>
      <c r="P122" s="288"/>
      <c r="Q122" s="288"/>
      <c r="R122" s="284"/>
      <c r="S122" s="240"/>
      <c r="T122" s="241"/>
      <c r="U122" s="241"/>
      <c r="V122" s="241"/>
      <c r="W122" s="24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0">
        <f>IF($BI$3="４週",SUM(AA122:BB122),IF($BI$3="暦月",SUM(AA122:BE122),""))</f>
        <v>0</v>
      </c>
      <c r="BG122" s="281"/>
      <c r="BH122" s="282">
        <f>IF($BI$3="４週",BF122/4,IF($BI$3="暦月",(BF122/($BI$8/7)),""))</f>
        <v>0</v>
      </c>
      <c r="BI122" s="281"/>
      <c r="BJ122" s="277"/>
      <c r="BK122" s="278"/>
      <c r="BL122" s="278"/>
      <c r="BM122" s="278"/>
      <c r="BN122" s="279"/>
    </row>
    <row r="123" spans="2:66" ht="20.25" customHeight="1" x14ac:dyDescent="0.4">
      <c r="B123" s="225">
        <f>B121+1</f>
        <v>54</v>
      </c>
      <c r="C123" s="243"/>
      <c r="D123" s="261"/>
      <c r="E123" s="262"/>
      <c r="F123" s="263"/>
      <c r="G123" s="275"/>
      <c r="H123" s="271"/>
      <c r="I123" s="163"/>
      <c r="J123" s="164"/>
      <c r="K123" s="163"/>
      <c r="L123" s="164"/>
      <c r="M123" s="265"/>
      <c r="N123" s="266"/>
      <c r="O123" s="269"/>
      <c r="P123" s="270"/>
      <c r="Q123" s="270"/>
      <c r="R123" s="271"/>
      <c r="S123" s="240"/>
      <c r="T123" s="241"/>
      <c r="U123" s="241"/>
      <c r="V123" s="241"/>
      <c r="W123" s="24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7"/>
      <c r="BG123" s="258"/>
      <c r="BH123" s="259"/>
      <c r="BI123" s="260"/>
      <c r="BJ123" s="248"/>
      <c r="BK123" s="249"/>
      <c r="BL123" s="249"/>
      <c r="BM123" s="249"/>
      <c r="BN123" s="250"/>
    </row>
    <row r="124" spans="2:66" ht="20.25" customHeight="1" x14ac:dyDescent="0.4">
      <c r="B124" s="226"/>
      <c r="C124" s="244"/>
      <c r="D124" s="264"/>
      <c r="E124" s="262"/>
      <c r="F124" s="263"/>
      <c r="G124" s="283"/>
      <c r="H124" s="284"/>
      <c r="I124" s="207"/>
      <c r="J124" s="208">
        <f>G123</f>
        <v>0</v>
      </c>
      <c r="K124" s="207"/>
      <c r="L124" s="208">
        <f>M123</f>
        <v>0</v>
      </c>
      <c r="M124" s="285"/>
      <c r="N124" s="286"/>
      <c r="O124" s="287"/>
      <c r="P124" s="288"/>
      <c r="Q124" s="288"/>
      <c r="R124" s="284"/>
      <c r="S124" s="240"/>
      <c r="T124" s="241"/>
      <c r="U124" s="241"/>
      <c r="V124" s="241"/>
      <c r="W124" s="24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0">
        <f>IF($BI$3="４週",SUM(AA124:BB124),IF($BI$3="暦月",SUM(AA124:BE124),""))</f>
        <v>0</v>
      </c>
      <c r="BG124" s="281"/>
      <c r="BH124" s="282">
        <f>IF($BI$3="４週",BF124/4,IF($BI$3="暦月",(BF124/($BI$8/7)),""))</f>
        <v>0</v>
      </c>
      <c r="BI124" s="281"/>
      <c r="BJ124" s="277"/>
      <c r="BK124" s="278"/>
      <c r="BL124" s="278"/>
      <c r="BM124" s="278"/>
      <c r="BN124" s="279"/>
    </row>
    <row r="125" spans="2:66" ht="20.25" customHeight="1" x14ac:dyDescent="0.4">
      <c r="B125" s="225">
        <f>B123+1</f>
        <v>55</v>
      </c>
      <c r="C125" s="243"/>
      <c r="D125" s="261"/>
      <c r="E125" s="262"/>
      <c r="F125" s="263"/>
      <c r="G125" s="275"/>
      <c r="H125" s="271"/>
      <c r="I125" s="163"/>
      <c r="J125" s="164"/>
      <c r="K125" s="163"/>
      <c r="L125" s="164"/>
      <c r="M125" s="265"/>
      <c r="N125" s="266"/>
      <c r="O125" s="269"/>
      <c r="P125" s="270"/>
      <c r="Q125" s="270"/>
      <c r="R125" s="271"/>
      <c r="S125" s="240"/>
      <c r="T125" s="241"/>
      <c r="U125" s="241"/>
      <c r="V125" s="241"/>
      <c r="W125" s="24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7"/>
      <c r="BG125" s="258"/>
      <c r="BH125" s="259"/>
      <c r="BI125" s="260"/>
      <c r="BJ125" s="248"/>
      <c r="BK125" s="249"/>
      <c r="BL125" s="249"/>
      <c r="BM125" s="249"/>
      <c r="BN125" s="250"/>
    </row>
    <row r="126" spans="2:66" ht="20.25" customHeight="1" x14ac:dyDescent="0.4">
      <c r="B126" s="226"/>
      <c r="C126" s="244"/>
      <c r="D126" s="264"/>
      <c r="E126" s="262"/>
      <c r="F126" s="263"/>
      <c r="G126" s="283"/>
      <c r="H126" s="284"/>
      <c r="I126" s="207"/>
      <c r="J126" s="208">
        <f>G125</f>
        <v>0</v>
      </c>
      <c r="K126" s="207"/>
      <c r="L126" s="208">
        <f>M125</f>
        <v>0</v>
      </c>
      <c r="M126" s="285"/>
      <c r="N126" s="286"/>
      <c r="O126" s="287"/>
      <c r="P126" s="288"/>
      <c r="Q126" s="288"/>
      <c r="R126" s="284"/>
      <c r="S126" s="240"/>
      <c r="T126" s="241"/>
      <c r="U126" s="241"/>
      <c r="V126" s="241"/>
      <c r="W126" s="24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0">
        <f>IF($BI$3="４週",SUM(AA126:BB126),IF($BI$3="暦月",SUM(AA126:BE126),""))</f>
        <v>0</v>
      </c>
      <c r="BG126" s="281"/>
      <c r="BH126" s="282">
        <f>IF($BI$3="４週",BF126/4,IF($BI$3="暦月",(BF126/($BI$8/7)),""))</f>
        <v>0</v>
      </c>
      <c r="BI126" s="281"/>
      <c r="BJ126" s="277"/>
      <c r="BK126" s="278"/>
      <c r="BL126" s="278"/>
      <c r="BM126" s="278"/>
      <c r="BN126" s="279"/>
    </row>
    <row r="127" spans="2:66" ht="20.25" customHeight="1" x14ac:dyDescent="0.4">
      <c r="B127" s="225">
        <f>B125+1</f>
        <v>56</v>
      </c>
      <c r="C127" s="243"/>
      <c r="D127" s="261"/>
      <c r="E127" s="262"/>
      <c r="F127" s="263"/>
      <c r="G127" s="275"/>
      <c r="H127" s="271"/>
      <c r="I127" s="163"/>
      <c r="J127" s="164"/>
      <c r="K127" s="163"/>
      <c r="L127" s="164"/>
      <c r="M127" s="265"/>
      <c r="N127" s="266"/>
      <c r="O127" s="269"/>
      <c r="P127" s="270"/>
      <c r="Q127" s="270"/>
      <c r="R127" s="271"/>
      <c r="S127" s="240"/>
      <c r="T127" s="241"/>
      <c r="U127" s="241"/>
      <c r="V127" s="241"/>
      <c r="W127" s="24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7"/>
      <c r="BG127" s="258"/>
      <c r="BH127" s="259"/>
      <c r="BI127" s="260"/>
      <c r="BJ127" s="248"/>
      <c r="BK127" s="249"/>
      <c r="BL127" s="249"/>
      <c r="BM127" s="249"/>
      <c r="BN127" s="250"/>
    </row>
    <row r="128" spans="2:66" ht="20.25" customHeight="1" x14ac:dyDescent="0.4">
      <c r="B128" s="226"/>
      <c r="C128" s="244"/>
      <c r="D128" s="264"/>
      <c r="E128" s="262"/>
      <c r="F128" s="263"/>
      <c r="G128" s="283"/>
      <c r="H128" s="284"/>
      <c r="I128" s="207"/>
      <c r="J128" s="208">
        <f>G127</f>
        <v>0</v>
      </c>
      <c r="K128" s="207"/>
      <c r="L128" s="208">
        <f>M127</f>
        <v>0</v>
      </c>
      <c r="M128" s="285"/>
      <c r="N128" s="286"/>
      <c r="O128" s="287"/>
      <c r="P128" s="288"/>
      <c r="Q128" s="288"/>
      <c r="R128" s="284"/>
      <c r="S128" s="240"/>
      <c r="T128" s="241"/>
      <c r="U128" s="241"/>
      <c r="V128" s="241"/>
      <c r="W128" s="24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0">
        <f>IF($BI$3="４週",SUM(AA128:BB128),IF($BI$3="暦月",SUM(AA128:BE128),""))</f>
        <v>0</v>
      </c>
      <c r="BG128" s="281"/>
      <c r="BH128" s="282">
        <f>IF($BI$3="４週",BF128/4,IF($BI$3="暦月",(BF128/($BI$8/7)),""))</f>
        <v>0</v>
      </c>
      <c r="BI128" s="281"/>
      <c r="BJ128" s="277"/>
      <c r="BK128" s="278"/>
      <c r="BL128" s="278"/>
      <c r="BM128" s="278"/>
      <c r="BN128" s="279"/>
    </row>
    <row r="129" spans="2:66" ht="20.25" customHeight="1" x14ac:dyDescent="0.4">
      <c r="B129" s="225">
        <f>B127+1</f>
        <v>57</v>
      </c>
      <c r="C129" s="243"/>
      <c r="D129" s="261"/>
      <c r="E129" s="262"/>
      <c r="F129" s="263"/>
      <c r="G129" s="275"/>
      <c r="H129" s="271"/>
      <c r="I129" s="163"/>
      <c r="J129" s="164"/>
      <c r="K129" s="163"/>
      <c r="L129" s="164"/>
      <c r="M129" s="265"/>
      <c r="N129" s="266"/>
      <c r="O129" s="269"/>
      <c r="P129" s="270"/>
      <c r="Q129" s="270"/>
      <c r="R129" s="271"/>
      <c r="S129" s="240"/>
      <c r="T129" s="241"/>
      <c r="U129" s="241"/>
      <c r="V129" s="241"/>
      <c r="W129" s="24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7"/>
      <c r="BG129" s="258"/>
      <c r="BH129" s="259"/>
      <c r="BI129" s="260"/>
      <c r="BJ129" s="248"/>
      <c r="BK129" s="249"/>
      <c r="BL129" s="249"/>
      <c r="BM129" s="249"/>
      <c r="BN129" s="250"/>
    </row>
    <row r="130" spans="2:66" ht="20.25" customHeight="1" x14ac:dyDescent="0.4">
      <c r="B130" s="226"/>
      <c r="C130" s="244"/>
      <c r="D130" s="264"/>
      <c r="E130" s="262"/>
      <c r="F130" s="263"/>
      <c r="G130" s="283"/>
      <c r="H130" s="284"/>
      <c r="I130" s="207"/>
      <c r="J130" s="208">
        <f>G129</f>
        <v>0</v>
      </c>
      <c r="K130" s="207"/>
      <c r="L130" s="208">
        <f>M129</f>
        <v>0</v>
      </c>
      <c r="M130" s="285"/>
      <c r="N130" s="286"/>
      <c r="O130" s="287"/>
      <c r="P130" s="288"/>
      <c r="Q130" s="288"/>
      <c r="R130" s="284"/>
      <c r="S130" s="240"/>
      <c r="T130" s="241"/>
      <c r="U130" s="241"/>
      <c r="V130" s="241"/>
      <c r="W130" s="24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0">
        <f>IF($BI$3="４週",SUM(AA130:BB130),IF($BI$3="暦月",SUM(AA130:BE130),""))</f>
        <v>0</v>
      </c>
      <c r="BG130" s="281"/>
      <c r="BH130" s="282">
        <f>IF($BI$3="４週",BF130/4,IF($BI$3="暦月",(BF130/($BI$8/7)),""))</f>
        <v>0</v>
      </c>
      <c r="BI130" s="281"/>
      <c r="BJ130" s="277"/>
      <c r="BK130" s="278"/>
      <c r="BL130" s="278"/>
      <c r="BM130" s="278"/>
      <c r="BN130" s="279"/>
    </row>
    <row r="131" spans="2:66" ht="20.25" customHeight="1" x14ac:dyDescent="0.4">
      <c r="B131" s="225">
        <f>B129+1</f>
        <v>58</v>
      </c>
      <c r="C131" s="243"/>
      <c r="D131" s="261"/>
      <c r="E131" s="262"/>
      <c r="F131" s="263"/>
      <c r="G131" s="275"/>
      <c r="H131" s="271"/>
      <c r="I131" s="163"/>
      <c r="J131" s="164"/>
      <c r="K131" s="163"/>
      <c r="L131" s="164"/>
      <c r="M131" s="265"/>
      <c r="N131" s="266"/>
      <c r="O131" s="269"/>
      <c r="P131" s="270"/>
      <c r="Q131" s="270"/>
      <c r="R131" s="271"/>
      <c r="S131" s="240"/>
      <c r="T131" s="241"/>
      <c r="U131" s="241"/>
      <c r="V131" s="241"/>
      <c r="W131" s="24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7"/>
      <c r="BG131" s="258"/>
      <c r="BH131" s="259"/>
      <c r="BI131" s="260"/>
      <c r="BJ131" s="248"/>
      <c r="BK131" s="249"/>
      <c r="BL131" s="249"/>
      <c r="BM131" s="249"/>
      <c r="BN131" s="250"/>
    </row>
    <row r="132" spans="2:66" ht="20.25" customHeight="1" x14ac:dyDescent="0.4">
      <c r="B132" s="226"/>
      <c r="C132" s="244"/>
      <c r="D132" s="264"/>
      <c r="E132" s="262"/>
      <c r="F132" s="263"/>
      <c r="G132" s="283"/>
      <c r="H132" s="284"/>
      <c r="I132" s="207"/>
      <c r="J132" s="208">
        <f>G131</f>
        <v>0</v>
      </c>
      <c r="K132" s="207"/>
      <c r="L132" s="208">
        <f>M131</f>
        <v>0</v>
      </c>
      <c r="M132" s="285"/>
      <c r="N132" s="286"/>
      <c r="O132" s="287"/>
      <c r="P132" s="288"/>
      <c r="Q132" s="288"/>
      <c r="R132" s="284"/>
      <c r="S132" s="240"/>
      <c r="T132" s="241"/>
      <c r="U132" s="241"/>
      <c r="V132" s="241"/>
      <c r="W132" s="24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0">
        <f>IF($BI$3="４週",SUM(AA132:BB132),IF($BI$3="暦月",SUM(AA132:BE132),""))</f>
        <v>0</v>
      </c>
      <c r="BG132" s="281"/>
      <c r="BH132" s="282">
        <f>IF($BI$3="４週",BF132/4,IF($BI$3="暦月",(BF132/($BI$8/7)),""))</f>
        <v>0</v>
      </c>
      <c r="BI132" s="281"/>
      <c r="BJ132" s="277"/>
      <c r="BK132" s="278"/>
      <c r="BL132" s="278"/>
      <c r="BM132" s="278"/>
      <c r="BN132" s="279"/>
    </row>
    <row r="133" spans="2:66" ht="20.25" customHeight="1" x14ac:dyDescent="0.4">
      <c r="B133" s="225">
        <f>B131+1</f>
        <v>59</v>
      </c>
      <c r="C133" s="243"/>
      <c r="D133" s="261"/>
      <c r="E133" s="262"/>
      <c r="F133" s="263"/>
      <c r="G133" s="275"/>
      <c r="H133" s="271"/>
      <c r="I133" s="163"/>
      <c r="J133" s="164"/>
      <c r="K133" s="163"/>
      <c r="L133" s="164"/>
      <c r="M133" s="265"/>
      <c r="N133" s="266"/>
      <c r="O133" s="269"/>
      <c r="P133" s="270"/>
      <c r="Q133" s="270"/>
      <c r="R133" s="271"/>
      <c r="S133" s="240"/>
      <c r="T133" s="241"/>
      <c r="U133" s="241"/>
      <c r="V133" s="241"/>
      <c r="W133" s="24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7"/>
      <c r="BG133" s="258"/>
      <c r="BH133" s="259"/>
      <c r="BI133" s="260"/>
      <c r="BJ133" s="248"/>
      <c r="BK133" s="249"/>
      <c r="BL133" s="249"/>
      <c r="BM133" s="249"/>
      <c r="BN133" s="250"/>
    </row>
    <row r="134" spans="2:66" ht="20.25" customHeight="1" x14ac:dyDescent="0.4">
      <c r="B134" s="226"/>
      <c r="C134" s="244"/>
      <c r="D134" s="264"/>
      <c r="E134" s="262"/>
      <c r="F134" s="263"/>
      <c r="G134" s="283"/>
      <c r="H134" s="284"/>
      <c r="I134" s="207"/>
      <c r="J134" s="208">
        <f>G133</f>
        <v>0</v>
      </c>
      <c r="K134" s="207"/>
      <c r="L134" s="208">
        <f>M133</f>
        <v>0</v>
      </c>
      <c r="M134" s="285"/>
      <c r="N134" s="286"/>
      <c r="O134" s="287"/>
      <c r="P134" s="288"/>
      <c r="Q134" s="288"/>
      <c r="R134" s="284"/>
      <c r="S134" s="240"/>
      <c r="T134" s="241"/>
      <c r="U134" s="241"/>
      <c r="V134" s="241"/>
      <c r="W134" s="24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0">
        <f>IF($BI$3="４週",SUM(AA134:BB134),IF($BI$3="暦月",SUM(AA134:BE134),""))</f>
        <v>0</v>
      </c>
      <c r="BG134" s="281"/>
      <c r="BH134" s="282">
        <f>IF($BI$3="４週",BF134/4,IF($BI$3="暦月",(BF134/($BI$8/7)),""))</f>
        <v>0</v>
      </c>
      <c r="BI134" s="281"/>
      <c r="BJ134" s="277"/>
      <c r="BK134" s="278"/>
      <c r="BL134" s="278"/>
      <c r="BM134" s="278"/>
      <c r="BN134" s="279"/>
    </row>
    <row r="135" spans="2:66" ht="20.25" customHeight="1" x14ac:dyDescent="0.4">
      <c r="B135" s="225">
        <f>B133+1</f>
        <v>60</v>
      </c>
      <c r="C135" s="243"/>
      <c r="D135" s="261"/>
      <c r="E135" s="262"/>
      <c r="F135" s="263"/>
      <c r="G135" s="275"/>
      <c r="H135" s="271"/>
      <c r="I135" s="163"/>
      <c r="J135" s="164"/>
      <c r="K135" s="163"/>
      <c r="L135" s="164"/>
      <c r="M135" s="265"/>
      <c r="N135" s="266"/>
      <c r="O135" s="269"/>
      <c r="P135" s="270"/>
      <c r="Q135" s="270"/>
      <c r="R135" s="271"/>
      <c r="S135" s="240"/>
      <c r="T135" s="241"/>
      <c r="U135" s="241"/>
      <c r="V135" s="241"/>
      <c r="W135" s="24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7"/>
      <c r="BG135" s="258"/>
      <c r="BH135" s="259"/>
      <c r="BI135" s="260"/>
      <c r="BJ135" s="248"/>
      <c r="BK135" s="249"/>
      <c r="BL135" s="249"/>
      <c r="BM135" s="249"/>
      <c r="BN135" s="250"/>
    </row>
    <row r="136" spans="2:66" ht="20.25" customHeight="1" x14ac:dyDescent="0.4">
      <c r="B136" s="226"/>
      <c r="C136" s="244"/>
      <c r="D136" s="264"/>
      <c r="E136" s="262"/>
      <c r="F136" s="263"/>
      <c r="G136" s="283"/>
      <c r="H136" s="284"/>
      <c r="I136" s="207"/>
      <c r="J136" s="208">
        <f>G135</f>
        <v>0</v>
      </c>
      <c r="K136" s="207"/>
      <c r="L136" s="208">
        <f>M135</f>
        <v>0</v>
      </c>
      <c r="M136" s="285"/>
      <c r="N136" s="286"/>
      <c r="O136" s="287"/>
      <c r="P136" s="288"/>
      <c r="Q136" s="288"/>
      <c r="R136" s="284"/>
      <c r="S136" s="240"/>
      <c r="T136" s="241"/>
      <c r="U136" s="241"/>
      <c r="V136" s="241"/>
      <c r="W136" s="24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0">
        <f>IF($BI$3="４週",SUM(AA136:BB136),IF($BI$3="暦月",SUM(AA136:BE136),""))</f>
        <v>0</v>
      </c>
      <c r="BG136" s="281"/>
      <c r="BH136" s="282">
        <f>IF($BI$3="４週",BF136/4,IF($BI$3="暦月",(BF136/($BI$8/7)),""))</f>
        <v>0</v>
      </c>
      <c r="BI136" s="281"/>
      <c r="BJ136" s="277"/>
      <c r="BK136" s="278"/>
      <c r="BL136" s="278"/>
      <c r="BM136" s="278"/>
      <c r="BN136" s="279"/>
    </row>
    <row r="137" spans="2:66" ht="20.25" customHeight="1" x14ac:dyDescent="0.4">
      <c r="B137" s="225">
        <f>B135+1</f>
        <v>61</v>
      </c>
      <c r="C137" s="243"/>
      <c r="D137" s="261"/>
      <c r="E137" s="262"/>
      <c r="F137" s="263"/>
      <c r="G137" s="275"/>
      <c r="H137" s="271"/>
      <c r="I137" s="163"/>
      <c r="J137" s="164"/>
      <c r="K137" s="163"/>
      <c r="L137" s="164"/>
      <c r="M137" s="265"/>
      <c r="N137" s="266"/>
      <c r="O137" s="269"/>
      <c r="P137" s="270"/>
      <c r="Q137" s="270"/>
      <c r="R137" s="271"/>
      <c r="S137" s="240"/>
      <c r="T137" s="241"/>
      <c r="U137" s="241"/>
      <c r="V137" s="241"/>
      <c r="W137" s="24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7"/>
      <c r="BG137" s="258"/>
      <c r="BH137" s="259"/>
      <c r="BI137" s="260"/>
      <c r="BJ137" s="248"/>
      <c r="BK137" s="249"/>
      <c r="BL137" s="249"/>
      <c r="BM137" s="249"/>
      <c r="BN137" s="250"/>
    </row>
    <row r="138" spans="2:66" ht="20.25" customHeight="1" x14ac:dyDescent="0.4">
      <c r="B138" s="226"/>
      <c r="C138" s="244"/>
      <c r="D138" s="264"/>
      <c r="E138" s="262"/>
      <c r="F138" s="263"/>
      <c r="G138" s="283"/>
      <c r="H138" s="284"/>
      <c r="I138" s="207"/>
      <c r="J138" s="208">
        <f>G137</f>
        <v>0</v>
      </c>
      <c r="K138" s="207"/>
      <c r="L138" s="208">
        <f>M137</f>
        <v>0</v>
      </c>
      <c r="M138" s="285"/>
      <c r="N138" s="286"/>
      <c r="O138" s="287"/>
      <c r="P138" s="288"/>
      <c r="Q138" s="288"/>
      <c r="R138" s="284"/>
      <c r="S138" s="240"/>
      <c r="T138" s="241"/>
      <c r="U138" s="241"/>
      <c r="V138" s="241"/>
      <c r="W138" s="24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0">
        <f>IF($BI$3="４週",SUM(AA138:BB138),IF($BI$3="暦月",SUM(AA138:BE138),""))</f>
        <v>0</v>
      </c>
      <c r="BG138" s="281"/>
      <c r="BH138" s="282">
        <f>IF($BI$3="４週",BF138/4,IF($BI$3="暦月",(BF138/($BI$8/7)),""))</f>
        <v>0</v>
      </c>
      <c r="BI138" s="281"/>
      <c r="BJ138" s="277"/>
      <c r="BK138" s="278"/>
      <c r="BL138" s="278"/>
      <c r="BM138" s="278"/>
      <c r="BN138" s="279"/>
    </row>
    <row r="139" spans="2:66" ht="20.25" customHeight="1" x14ac:dyDescent="0.4">
      <c r="B139" s="225">
        <f>B137+1</f>
        <v>62</v>
      </c>
      <c r="C139" s="243"/>
      <c r="D139" s="261"/>
      <c r="E139" s="262"/>
      <c r="F139" s="263"/>
      <c r="G139" s="275"/>
      <c r="H139" s="271"/>
      <c r="I139" s="163"/>
      <c r="J139" s="164"/>
      <c r="K139" s="163"/>
      <c r="L139" s="164"/>
      <c r="M139" s="265"/>
      <c r="N139" s="266"/>
      <c r="O139" s="269"/>
      <c r="P139" s="270"/>
      <c r="Q139" s="270"/>
      <c r="R139" s="271"/>
      <c r="S139" s="240"/>
      <c r="T139" s="241"/>
      <c r="U139" s="241"/>
      <c r="V139" s="241"/>
      <c r="W139" s="24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7"/>
      <c r="BG139" s="258"/>
      <c r="BH139" s="259"/>
      <c r="BI139" s="260"/>
      <c r="BJ139" s="248"/>
      <c r="BK139" s="249"/>
      <c r="BL139" s="249"/>
      <c r="BM139" s="249"/>
      <c r="BN139" s="250"/>
    </row>
    <row r="140" spans="2:66" ht="20.25" customHeight="1" x14ac:dyDescent="0.4">
      <c r="B140" s="226"/>
      <c r="C140" s="244"/>
      <c r="D140" s="264"/>
      <c r="E140" s="262"/>
      <c r="F140" s="263"/>
      <c r="G140" s="283"/>
      <c r="H140" s="284"/>
      <c r="I140" s="207"/>
      <c r="J140" s="208">
        <f>G139</f>
        <v>0</v>
      </c>
      <c r="K140" s="207"/>
      <c r="L140" s="208">
        <f>M139</f>
        <v>0</v>
      </c>
      <c r="M140" s="285"/>
      <c r="N140" s="286"/>
      <c r="O140" s="287"/>
      <c r="P140" s="288"/>
      <c r="Q140" s="288"/>
      <c r="R140" s="284"/>
      <c r="S140" s="240"/>
      <c r="T140" s="241"/>
      <c r="U140" s="241"/>
      <c r="V140" s="241"/>
      <c r="W140" s="24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0">
        <f>IF($BI$3="４週",SUM(AA140:BB140),IF($BI$3="暦月",SUM(AA140:BE140),""))</f>
        <v>0</v>
      </c>
      <c r="BG140" s="281"/>
      <c r="BH140" s="282">
        <f>IF($BI$3="４週",BF140/4,IF($BI$3="暦月",(BF140/($BI$8/7)),""))</f>
        <v>0</v>
      </c>
      <c r="BI140" s="281"/>
      <c r="BJ140" s="277"/>
      <c r="BK140" s="278"/>
      <c r="BL140" s="278"/>
      <c r="BM140" s="278"/>
      <c r="BN140" s="279"/>
    </row>
    <row r="141" spans="2:66" ht="20.25" customHeight="1" x14ac:dyDescent="0.4">
      <c r="B141" s="225">
        <f>B139+1</f>
        <v>63</v>
      </c>
      <c r="C141" s="243"/>
      <c r="D141" s="261"/>
      <c r="E141" s="262"/>
      <c r="F141" s="263"/>
      <c r="G141" s="275"/>
      <c r="H141" s="271"/>
      <c r="I141" s="163"/>
      <c r="J141" s="164"/>
      <c r="K141" s="163"/>
      <c r="L141" s="164"/>
      <c r="M141" s="265"/>
      <c r="N141" s="266"/>
      <c r="O141" s="269"/>
      <c r="P141" s="270"/>
      <c r="Q141" s="270"/>
      <c r="R141" s="271"/>
      <c r="S141" s="240"/>
      <c r="T141" s="241"/>
      <c r="U141" s="241"/>
      <c r="V141" s="241"/>
      <c r="W141" s="24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7"/>
      <c r="BG141" s="258"/>
      <c r="BH141" s="259"/>
      <c r="BI141" s="260"/>
      <c r="BJ141" s="248"/>
      <c r="BK141" s="249"/>
      <c r="BL141" s="249"/>
      <c r="BM141" s="249"/>
      <c r="BN141" s="250"/>
    </row>
    <row r="142" spans="2:66" ht="20.25" customHeight="1" x14ac:dyDescent="0.4">
      <c r="B142" s="226"/>
      <c r="C142" s="244"/>
      <c r="D142" s="264"/>
      <c r="E142" s="262"/>
      <c r="F142" s="263"/>
      <c r="G142" s="283"/>
      <c r="H142" s="284"/>
      <c r="I142" s="207"/>
      <c r="J142" s="208">
        <f>G141</f>
        <v>0</v>
      </c>
      <c r="K142" s="207"/>
      <c r="L142" s="208">
        <f>M141</f>
        <v>0</v>
      </c>
      <c r="M142" s="285"/>
      <c r="N142" s="286"/>
      <c r="O142" s="287"/>
      <c r="P142" s="288"/>
      <c r="Q142" s="288"/>
      <c r="R142" s="284"/>
      <c r="S142" s="240"/>
      <c r="T142" s="241"/>
      <c r="U142" s="241"/>
      <c r="V142" s="241"/>
      <c r="W142" s="24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0">
        <f>IF($BI$3="４週",SUM(AA142:BB142),IF($BI$3="暦月",SUM(AA142:BE142),""))</f>
        <v>0</v>
      </c>
      <c r="BG142" s="281"/>
      <c r="BH142" s="282">
        <f>IF($BI$3="４週",BF142/4,IF($BI$3="暦月",(BF142/($BI$8/7)),""))</f>
        <v>0</v>
      </c>
      <c r="BI142" s="281"/>
      <c r="BJ142" s="277"/>
      <c r="BK142" s="278"/>
      <c r="BL142" s="278"/>
      <c r="BM142" s="278"/>
      <c r="BN142" s="279"/>
    </row>
    <row r="143" spans="2:66" ht="20.25" customHeight="1" x14ac:dyDescent="0.4">
      <c r="B143" s="225">
        <f>B141+1</f>
        <v>64</v>
      </c>
      <c r="C143" s="243"/>
      <c r="D143" s="261"/>
      <c r="E143" s="262"/>
      <c r="F143" s="263"/>
      <c r="G143" s="275"/>
      <c r="H143" s="271"/>
      <c r="I143" s="163"/>
      <c r="J143" s="164"/>
      <c r="K143" s="163"/>
      <c r="L143" s="164"/>
      <c r="M143" s="265"/>
      <c r="N143" s="266"/>
      <c r="O143" s="269"/>
      <c r="P143" s="270"/>
      <c r="Q143" s="270"/>
      <c r="R143" s="271"/>
      <c r="S143" s="240"/>
      <c r="T143" s="241"/>
      <c r="U143" s="241"/>
      <c r="V143" s="241"/>
      <c r="W143" s="24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7"/>
      <c r="BG143" s="258"/>
      <c r="BH143" s="259"/>
      <c r="BI143" s="260"/>
      <c r="BJ143" s="248"/>
      <c r="BK143" s="249"/>
      <c r="BL143" s="249"/>
      <c r="BM143" s="249"/>
      <c r="BN143" s="250"/>
    </row>
    <row r="144" spans="2:66" ht="20.25" customHeight="1" x14ac:dyDescent="0.4">
      <c r="B144" s="226"/>
      <c r="C144" s="244"/>
      <c r="D144" s="264"/>
      <c r="E144" s="262"/>
      <c r="F144" s="263"/>
      <c r="G144" s="283"/>
      <c r="H144" s="284"/>
      <c r="I144" s="207"/>
      <c r="J144" s="208">
        <f>G143</f>
        <v>0</v>
      </c>
      <c r="K144" s="207"/>
      <c r="L144" s="208">
        <f>M143</f>
        <v>0</v>
      </c>
      <c r="M144" s="285"/>
      <c r="N144" s="286"/>
      <c r="O144" s="287"/>
      <c r="P144" s="288"/>
      <c r="Q144" s="288"/>
      <c r="R144" s="284"/>
      <c r="S144" s="240"/>
      <c r="T144" s="241"/>
      <c r="U144" s="241"/>
      <c r="V144" s="241"/>
      <c r="W144" s="24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0">
        <f>IF($BI$3="４週",SUM(AA144:BB144),IF($BI$3="暦月",SUM(AA144:BE144),""))</f>
        <v>0</v>
      </c>
      <c r="BG144" s="281"/>
      <c r="BH144" s="282">
        <f>IF($BI$3="４週",BF144/4,IF($BI$3="暦月",(BF144/($BI$8/7)),""))</f>
        <v>0</v>
      </c>
      <c r="BI144" s="281"/>
      <c r="BJ144" s="277"/>
      <c r="BK144" s="278"/>
      <c r="BL144" s="278"/>
      <c r="BM144" s="278"/>
      <c r="BN144" s="279"/>
    </row>
    <row r="145" spans="2:66" ht="20.25" customHeight="1" x14ac:dyDescent="0.4">
      <c r="B145" s="225">
        <f>B143+1</f>
        <v>65</v>
      </c>
      <c r="C145" s="243"/>
      <c r="D145" s="261"/>
      <c r="E145" s="262"/>
      <c r="F145" s="263"/>
      <c r="G145" s="275"/>
      <c r="H145" s="271"/>
      <c r="I145" s="163"/>
      <c r="J145" s="164"/>
      <c r="K145" s="163"/>
      <c r="L145" s="164"/>
      <c r="M145" s="265"/>
      <c r="N145" s="266"/>
      <c r="O145" s="269"/>
      <c r="P145" s="270"/>
      <c r="Q145" s="270"/>
      <c r="R145" s="271"/>
      <c r="S145" s="240"/>
      <c r="T145" s="241"/>
      <c r="U145" s="241"/>
      <c r="V145" s="241"/>
      <c r="W145" s="24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7"/>
      <c r="BG145" s="258"/>
      <c r="BH145" s="259"/>
      <c r="BI145" s="260"/>
      <c r="BJ145" s="248"/>
      <c r="BK145" s="249"/>
      <c r="BL145" s="249"/>
      <c r="BM145" s="249"/>
      <c r="BN145" s="250"/>
    </row>
    <row r="146" spans="2:66" ht="20.25" customHeight="1" x14ac:dyDescent="0.4">
      <c r="B146" s="226"/>
      <c r="C146" s="244"/>
      <c r="D146" s="264"/>
      <c r="E146" s="262"/>
      <c r="F146" s="263"/>
      <c r="G146" s="283"/>
      <c r="H146" s="284"/>
      <c r="I146" s="207"/>
      <c r="J146" s="208">
        <f>G145</f>
        <v>0</v>
      </c>
      <c r="K146" s="207"/>
      <c r="L146" s="208">
        <f>M145</f>
        <v>0</v>
      </c>
      <c r="M146" s="285"/>
      <c r="N146" s="286"/>
      <c r="O146" s="287"/>
      <c r="P146" s="288"/>
      <c r="Q146" s="288"/>
      <c r="R146" s="284"/>
      <c r="S146" s="240"/>
      <c r="T146" s="241"/>
      <c r="U146" s="241"/>
      <c r="V146" s="241"/>
      <c r="W146" s="24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0">
        <f>IF($BI$3="４週",SUM(AA146:BB146),IF($BI$3="暦月",SUM(AA146:BE146),""))</f>
        <v>0</v>
      </c>
      <c r="BG146" s="281"/>
      <c r="BH146" s="282">
        <f>IF($BI$3="４週",BF146/4,IF($BI$3="暦月",(BF146/($BI$8/7)),""))</f>
        <v>0</v>
      </c>
      <c r="BI146" s="281"/>
      <c r="BJ146" s="277"/>
      <c r="BK146" s="278"/>
      <c r="BL146" s="278"/>
      <c r="BM146" s="278"/>
      <c r="BN146" s="279"/>
    </row>
    <row r="147" spans="2:66" ht="20.25" customHeight="1" x14ac:dyDescent="0.4">
      <c r="B147" s="225">
        <f>B145+1</f>
        <v>66</v>
      </c>
      <c r="C147" s="243"/>
      <c r="D147" s="261"/>
      <c r="E147" s="262"/>
      <c r="F147" s="263"/>
      <c r="G147" s="275"/>
      <c r="H147" s="271"/>
      <c r="I147" s="163"/>
      <c r="J147" s="164"/>
      <c r="K147" s="163"/>
      <c r="L147" s="164"/>
      <c r="M147" s="265"/>
      <c r="N147" s="266"/>
      <c r="O147" s="269"/>
      <c r="P147" s="270"/>
      <c r="Q147" s="270"/>
      <c r="R147" s="271"/>
      <c r="S147" s="240"/>
      <c r="T147" s="241"/>
      <c r="U147" s="241"/>
      <c r="V147" s="241"/>
      <c r="W147" s="24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7"/>
      <c r="BG147" s="258"/>
      <c r="BH147" s="259"/>
      <c r="BI147" s="260"/>
      <c r="BJ147" s="248"/>
      <c r="BK147" s="249"/>
      <c r="BL147" s="249"/>
      <c r="BM147" s="249"/>
      <c r="BN147" s="250"/>
    </row>
    <row r="148" spans="2:66" ht="20.25" customHeight="1" x14ac:dyDescent="0.4">
      <c r="B148" s="226"/>
      <c r="C148" s="244"/>
      <c r="D148" s="264"/>
      <c r="E148" s="262"/>
      <c r="F148" s="263"/>
      <c r="G148" s="283"/>
      <c r="H148" s="284"/>
      <c r="I148" s="207"/>
      <c r="J148" s="208">
        <f>G147</f>
        <v>0</v>
      </c>
      <c r="K148" s="207"/>
      <c r="L148" s="208">
        <f>M147</f>
        <v>0</v>
      </c>
      <c r="M148" s="285"/>
      <c r="N148" s="286"/>
      <c r="O148" s="287"/>
      <c r="P148" s="288"/>
      <c r="Q148" s="288"/>
      <c r="R148" s="284"/>
      <c r="S148" s="240"/>
      <c r="T148" s="241"/>
      <c r="U148" s="241"/>
      <c r="V148" s="241"/>
      <c r="W148" s="24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0">
        <f>IF($BI$3="４週",SUM(AA148:BB148),IF($BI$3="暦月",SUM(AA148:BE148),""))</f>
        <v>0</v>
      </c>
      <c r="BG148" s="281"/>
      <c r="BH148" s="282">
        <f>IF($BI$3="４週",BF148/4,IF($BI$3="暦月",(BF148/($BI$8/7)),""))</f>
        <v>0</v>
      </c>
      <c r="BI148" s="281"/>
      <c r="BJ148" s="277"/>
      <c r="BK148" s="278"/>
      <c r="BL148" s="278"/>
      <c r="BM148" s="278"/>
      <c r="BN148" s="279"/>
    </row>
    <row r="149" spans="2:66" ht="20.25" customHeight="1" x14ac:dyDescent="0.4">
      <c r="B149" s="225">
        <f>B147+1</f>
        <v>67</v>
      </c>
      <c r="C149" s="243"/>
      <c r="D149" s="261"/>
      <c r="E149" s="262"/>
      <c r="F149" s="263"/>
      <c r="G149" s="275"/>
      <c r="H149" s="271"/>
      <c r="I149" s="163"/>
      <c r="J149" s="164"/>
      <c r="K149" s="163"/>
      <c r="L149" s="164"/>
      <c r="M149" s="265"/>
      <c r="N149" s="266"/>
      <c r="O149" s="269"/>
      <c r="P149" s="270"/>
      <c r="Q149" s="270"/>
      <c r="R149" s="271"/>
      <c r="S149" s="240"/>
      <c r="T149" s="241"/>
      <c r="U149" s="241"/>
      <c r="V149" s="241"/>
      <c r="W149" s="24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7"/>
      <c r="BG149" s="258"/>
      <c r="BH149" s="259"/>
      <c r="BI149" s="260"/>
      <c r="BJ149" s="248"/>
      <c r="BK149" s="249"/>
      <c r="BL149" s="249"/>
      <c r="BM149" s="249"/>
      <c r="BN149" s="250"/>
    </row>
    <row r="150" spans="2:66" ht="20.25" customHeight="1" x14ac:dyDescent="0.4">
      <c r="B150" s="226"/>
      <c r="C150" s="244"/>
      <c r="D150" s="264"/>
      <c r="E150" s="262"/>
      <c r="F150" s="263"/>
      <c r="G150" s="283"/>
      <c r="H150" s="284"/>
      <c r="I150" s="207"/>
      <c r="J150" s="208">
        <f>G149</f>
        <v>0</v>
      </c>
      <c r="K150" s="207"/>
      <c r="L150" s="208">
        <f>M149</f>
        <v>0</v>
      </c>
      <c r="M150" s="285"/>
      <c r="N150" s="286"/>
      <c r="O150" s="287"/>
      <c r="P150" s="288"/>
      <c r="Q150" s="288"/>
      <c r="R150" s="284"/>
      <c r="S150" s="240"/>
      <c r="T150" s="241"/>
      <c r="U150" s="241"/>
      <c r="V150" s="241"/>
      <c r="W150" s="24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0">
        <f>IF($BI$3="４週",SUM(AA150:BB150),IF($BI$3="暦月",SUM(AA150:BE150),""))</f>
        <v>0</v>
      </c>
      <c r="BG150" s="281"/>
      <c r="BH150" s="282">
        <f>IF($BI$3="４週",BF150/4,IF($BI$3="暦月",(BF150/($BI$8/7)),""))</f>
        <v>0</v>
      </c>
      <c r="BI150" s="281"/>
      <c r="BJ150" s="277"/>
      <c r="BK150" s="278"/>
      <c r="BL150" s="278"/>
      <c r="BM150" s="278"/>
      <c r="BN150" s="279"/>
    </row>
    <row r="151" spans="2:66" ht="20.25" customHeight="1" x14ac:dyDescent="0.4">
      <c r="B151" s="225">
        <f>B149+1</f>
        <v>68</v>
      </c>
      <c r="C151" s="243"/>
      <c r="D151" s="261"/>
      <c r="E151" s="262"/>
      <c r="F151" s="263"/>
      <c r="G151" s="275"/>
      <c r="H151" s="271"/>
      <c r="I151" s="163"/>
      <c r="J151" s="164"/>
      <c r="K151" s="163"/>
      <c r="L151" s="164"/>
      <c r="M151" s="265"/>
      <c r="N151" s="266"/>
      <c r="O151" s="269"/>
      <c r="P151" s="270"/>
      <c r="Q151" s="270"/>
      <c r="R151" s="271"/>
      <c r="S151" s="240"/>
      <c r="T151" s="241"/>
      <c r="U151" s="241"/>
      <c r="V151" s="241"/>
      <c r="W151" s="24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7"/>
      <c r="BG151" s="258"/>
      <c r="BH151" s="259"/>
      <c r="BI151" s="260"/>
      <c r="BJ151" s="248"/>
      <c r="BK151" s="249"/>
      <c r="BL151" s="249"/>
      <c r="BM151" s="249"/>
      <c r="BN151" s="250"/>
    </row>
    <row r="152" spans="2:66" ht="20.25" customHeight="1" x14ac:dyDescent="0.4">
      <c r="B152" s="226"/>
      <c r="C152" s="244"/>
      <c r="D152" s="264"/>
      <c r="E152" s="262"/>
      <c r="F152" s="263"/>
      <c r="G152" s="283"/>
      <c r="H152" s="284"/>
      <c r="I152" s="207"/>
      <c r="J152" s="208">
        <f>G151</f>
        <v>0</v>
      </c>
      <c r="K152" s="207"/>
      <c r="L152" s="208">
        <f>M151</f>
        <v>0</v>
      </c>
      <c r="M152" s="285"/>
      <c r="N152" s="286"/>
      <c r="O152" s="287"/>
      <c r="P152" s="288"/>
      <c r="Q152" s="288"/>
      <c r="R152" s="284"/>
      <c r="S152" s="240"/>
      <c r="T152" s="241"/>
      <c r="U152" s="241"/>
      <c r="V152" s="241"/>
      <c r="W152" s="24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0">
        <f>IF($BI$3="４週",SUM(AA152:BB152),IF($BI$3="暦月",SUM(AA152:BE152),""))</f>
        <v>0</v>
      </c>
      <c r="BG152" s="281"/>
      <c r="BH152" s="282">
        <f>IF($BI$3="４週",BF152/4,IF($BI$3="暦月",(BF152/($BI$8/7)),""))</f>
        <v>0</v>
      </c>
      <c r="BI152" s="281"/>
      <c r="BJ152" s="277"/>
      <c r="BK152" s="278"/>
      <c r="BL152" s="278"/>
      <c r="BM152" s="278"/>
      <c r="BN152" s="279"/>
    </row>
    <row r="153" spans="2:66" ht="20.25" customHeight="1" x14ac:dyDescent="0.4">
      <c r="B153" s="225">
        <f>B151+1</f>
        <v>69</v>
      </c>
      <c r="C153" s="243"/>
      <c r="D153" s="261"/>
      <c r="E153" s="262"/>
      <c r="F153" s="263"/>
      <c r="G153" s="275"/>
      <c r="H153" s="271"/>
      <c r="I153" s="163"/>
      <c r="J153" s="164"/>
      <c r="K153" s="163"/>
      <c r="L153" s="164"/>
      <c r="M153" s="265"/>
      <c r="N153" s="266"/>
      <c r="O153" s="269"/>
      <c r="P153" s="270"/>
      <c r="Q153" s="270"/>
      <c r="R153" s="271"/>
      <c r="S153" s="240"/>
      <c r="T153" s="241"/>
      <c r="U153" s="241"/>
      <c r="V153" s="241"/>
      <c r="W153" s="24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7"/>
      <c r="BG153" s="258"/>
      <c r="BH153" s="259"/>
      <c r="BI153" s="260"/>
      <c r="BJ153" s="248"/>
      <c r="BK153" s="249"/>
      <c r="BL153" s="249"/>
      <c r="BM153" s="249"/>
      <c r="BN153" s="250"/>
    </row>
    <row r="154" spans="2:66" ht="20.25" customHeight="1" x14ac:dyDescent="0.4">
      <c r="B154" s="226"/>
      <c r="C154" s="244"/>
      <c r="D154" s="264"/>
      <c r="E154" s="262"/>
      <c r="F154" s="263"/>
      <c r="G154" s="283"/>
      <c r="H154" s="284"/>
      <c r="I154" s="207"/>
      <c r="J154" s="208">
        <f>G153</f>
        <v>0</v>
      </c>
      <c r="K154" s="207"/>
      <c r="L154" s="208">
        <f>M153</f>
        <v>0</v>
      </c>
      <c r="M154" s="285"/>
      <c r="N154" s="286"/>
      <c r="O154" s="287"/>
      <c r="P154" s="288"/>
      <c r="Q154" s="288"/>
      <c r="R154" s="284"/>
      <c r="S154" s="240"/>
      <c r="T154" s="241"/>
      <c r="U154" s="241"/>
      <c r="V154" s="241"/>
      <c r="W154" s="24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0">
        <f>IF($BI$3="４週",SUM(AA154:BB154),IF($BI$3="暦月",SUM(AA154:BE154),""))</f>
        <v>0</v>
      </c>
      <c r="BG154" s="281"/>
      <c r="BH154" s="282">
        <f>IF($BI$3="４週",BF154/4,IF($BI$3="暦月",(BF154/($BI$8/7)),""))</f>
        <v>0</v>
      </c>
      <c r="BI154" s="281"/>
      <c r="BJ154" s="277"/>
      <c r="BK154" s="278"/>
      <c r="BL154" s="278"/>
      <c r="BM154" s="278"/>
      <c r="BN154" s="279"/>
    </row>
    <row r="155" spans="2:66" ht="20.25" customHeight="1" x14ac:dyDescent="0.4">
      <c r="B155" s="225">
        <f>B153+1</f>
        <v>70</v>
      </c>
      <c r="C155" s="243"/>
      <c r="D155" s="261"/>
      <c r="E155" s="262"/>
      <c r="F155" s="263"/>
      <c r="G155" s="275"/>
      <c r="H155" s="271"/>
      <c r="I155" s="163"/>
      <c r="J155" s="164"/>
      <c r="K155" s="163"/>
      <c r="L155" s="164"/>
      <c r="M155" s="265"/>
      <c r="N155" s="266"/>
      <c r="O155" s="269"/>
      <c r="P155" s="270"/>
      <c r="Q155" s="270"/>
      <c r="R155" s="271"/>
      <c r="S155" s="240"/>
      <c r="T155" s="241"/>
      <c r="U155" s="241"/>
      <c r="V155" s="241"/>
      <c r="W155" s="24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7"/>
      <c r="BG155" s="258"/>
      <c r="BH155" s="259"/>
      <c r="BI155" s="260"/>
      <c r="BJ155" s="248"/>
      <c r="BK155" s="249"/>
      <c r="BL155" s="249"/>
      <c r="BM155" s="249"/>
      <c r="BN155" s="250"/>
    </row>
    <row r="156" spans="2:66" ht="20.25" customHeight="1" x14ac:dyDescent="0.4">
      <c r="B156" s="226"/>
      <c r="C156" s="244"/>
      <c r="D156" s="264"/>
      <c r="E156" s="262"/>
      <c r="F156" s="263"/>
      <c r="G156" s="283"/>
      <c r="H156" s="284"/>
      <c r="I156" s="207"/>
      <c r="J156" s="208">
        <f>G155</f>
        <v>0</v>
      </c>
      <c r="K156" s="207"/>
      <c r="L156" s="208">
        <f>M155</f>
        <v>0</v>
      </c>
      <c r="M156" s="285"/>
      <c r="N156" s="286"/>
      <c r="O156" s="287"/>
      <c r="P156" s="288"/>
      <c r="Q156" s="288"/>
      <c r="R156" s="284"/>
      <c r="S156" s="240"/>
      <c r="T156" s="241"/>
      <c r="U156" s="241"/>
      <c r="V156" s="241"/>
      <c r="W156" s="24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0">
        <f>IF($BI$3="４週",SUM(AA156:BB156),IF($BI$3="暦月",SUM(AA156:BE156),""))</f>
        <v>0</v>
      </c>
      <c r="BG156" s="281"/>
      <c r="BH156" s="282">
        <f>IF($BI$3="４週",BF156/4,IF($BI$3="暦月",(BF156/($BI$8/7)),""))</f>
        <v>0</v>
      </c>
      <c r="BI156" s="281"/>
      <c r="BJ156" s="277"/>
      <c r="BK156" s="278"/>
      <c r="BL156" s="278"/>
      <c r="BM156" s="278"/>
      <c r="BN156" s="279"/>
    </row>
    <row r="157" spans="2:66" ht="20.25" customHeight="1" x14ac:dyDescent="0.4">
      <c r="B157" s="225">
        <f>B155+1</f>
        <v>71</v>
      </c>
      <c r="C157" s="243"/>
      <c r="D157" s="261"/>
      <c r="E157" s="262"/>
      <c r="F157" s="263"/>
      <c r="G157" s="275"/>
      <c r="H157" s="271"/>
      <c r="I157" s="163"/>
      <c r="J157" s="164"/>
      <c r="K157" s="163"/>
      <c r="L157" s="164"/>
      <c r="M157" s="265"/>
      <c r="N157" s="266"/>
      <c r="O157" s="269"/>
      <c r="P157" s="270"/>
      <c r="Q157" s="270"/>
      <c r="R157" s="271"/>
      <c r="S157" s="240"/>
      <c r="T157" s="241"/>
      <c r="U157" s="241"/>
      <c r="V157" s="241"/>
      <c r="W157" s="24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7"/>
      <c r="BG157" s="258"/>
      <c r="BH157" s="259"/>
      <c r="BI157" s="260"/>
      <c r="BJ157" s="248"/>
      <c r="BK157" s="249"/>
      <c r="BL157" s="249"/>
      <c r="BM157" s="249"/>
      <c r="BN157" s="250"/>
    </row>
    <row r="158" spans="2:66" ht="20.25" customHeight="1" x14ac:dyDescent="0.4">
      <c r="B158" s="226"/>
      <c r="C158" s="244"/>
      <c r="D158" s="264"/>
      <c r="E158" s="262"/>
      <c r="F158" s="263"/>
      <c r="G158" s="283"/>
      <c r="H158" s="284"/>
      <c r="I158" s="207"/>
      <c r="J158" s="208">
        <f>G157</f>
        <v>0</v>
      </c>
      <c r="K158" s="207"/>
      <c r="L158" s="208">
        <f>M157</f>
        <v>0</v>
      </c>
      <c r="M158" s="285"/>
      <c r="N158" s="286"/>
      <c r="O158" s="287"/>
      <c r="P158" s="288"/>
      <c r="Q158" s="288"/>
      <c r="R158" s="284"/>
      <c r="S158" s="240"/>
      <c r="T158" s="241"/>
      <c r="U158" s="241"/>
      <c r="V158" s="241"/>
      <c r="W158" s="24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0">
        <f>IF($BI$3="４週",SUM(AA158:BB158),IF($BI$3="暦月",SUM(AA158:BE158),""))</f>
        <v>0</v>
      </c>
      <c r="BG158" s="281"/>
      <c r="BH158" s="282">
        <f>IF($BI$3="４週",BF158/4,IF($BI$3="暦月",(BF158/($BI$8/7)),""))</f>
        <v>0</v>
      </c>
      <c r="BI158" s="281"/>
      <c r="BJ158" s="277"/>
      <c r="BK158" s="278"/>
      <c r="BL158" s="278"/>
      <c r="BM158" s="278"/>
      <c r="BN158" s="279"/>
    </row>
    <row r="159" spans="2:66" ht="20.25" customHeight="1" x14ac:dyDescent="0.4">
      <c r="B159" s="225">
        <f>B157+1</f>
        <v>72</v>
      </c>
      <c r="C159" s="243"/>
      <c r="D159" s="261"/>
      <c r="E159" s="262"/>
      <c r="F159" s="263"/>
      <c r="G159" s="275"/>
      <c r="H159" s="271"/>
      <c r="I159" s="163"/>
      <c r="J159" s="164"/>
      <c r="K159" s="163"/>
      <c r="L159" s="164"/>
      <c r="M159" s="265"/>
      <c r="N159" s="266"/>
      <c r="O159" s="269"/>
      <c r="P159" s="270"/>
      <c r="Q159" s="270"/>
      <c r="R159" s="271"/>
      <c r="S159" s="240"/>
      <c r="T159" s="241"/>
      <c r="U159" s="241"/>
      <c r="V159" s="241"/>
      <c r="W159" s="24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7"/>
      <c r="BG159" s="258"/>
      <c r="BH159" s="259"/>
      <c r="BI159" s="260"/>
      <c r="BJ159" s="248"/>
      <c r="BK159" s="249"/>
      <c r="BL159" s="249"/>
      <c r="BM159" s="249"/>
      <c r="BN159" s="250"/>
    </row>
    <row r="160" spans="2:66" ht="20.25" customHeight="1" x14ac:dyDescent="0.4">
      <c r="B160" s="226"/>
      <c r="C160" s="244"/>
      <c r="D160" s="264"/>
      <c r="E160" s="262"/>
      <c r="F160" s="263"/>
      <c r="G160" s="283"/>
      <c r="H160" s="284"/>
      <c r="I160" s="207"/>
      <c r="J160" s="208">
        <f>G159</f>
        <v>0</v>
      </c>
      <c r="K160" s="207"/>
      <c r="L160" s="208">
        <f>M159</f>
        <v>0</v>
      </c>
      <c r="M160" s="285"/>
      <c r="N160" s="286"/>
      <c r="O160" s="287"/>
      <c r="P160" s="288"/>
      <c r="Q160" s="288"/>
      <c r="R160" s="284"/>
      <c r="S160" s="240"/>
      <c r="T160" s="241"/>
      <c r="U160" s="241"/>
      <c r="V160" s="241"/>
      <c r="W160" s="24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0">
        <f>IF($BI$3="４週",SUM(AA160:BB160),IF($BI$3="暦月",SUM(AA160:BE160),""))</f>
        <v>0</v>
      </c>
      <c r="BG160" s="281"/>
      <c r="BH160" s="282">
        <f>IF($BI$3="４週",BF160/4,IF($BI$3="暦月",(BF160/($BI$8/7)),""))</f>
        <v>0</v>
      </c>
      <c r="BI160" s="281"/>
      <c r="BJ160" s="277"/>
      <c r="BK160" s="278"/>
      <c r="BL160" s="278"/>
      <c r="BM160" s="278"/>
      <c r="BN160" s="279"/>
    </row>
    <row r="161" spans="2:66" ht="20.25" customHeight="1" x14ac:dyDescent="0.4">
      <c r="B161" s="225">
        <f>B159+1</f>
        <v>73</v>
      </c>
      <c r="C161" s="243"/>
      <c r="D161" s="261"/>
      <c r="E161" s="262"/>
      <c r="F161" s="263"/>
      <c r="G161" s="275"/>
      <c r="H161" s="271"/>
      <c r="I161" s="163"/>
      <c r="J161" s="164"/>
      <c r="K161" s="163"/>
      <c r="L161" s="164"/>
      <c r="M161" s="265"/>
      <c r="N161" s="266"/>
      <c r="O161" s="269"/>
      <c r="P161" s="270"/>
      <c r="Q161" s="270"/>
      <c r="R161" s="271"/>
      <c r="S161" s="240"/>
      <c r="T161" s="241"/>
      <c r="U161" s="241"/>
      <c r="V161" s="241"/>
      <c r="W161" s="24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7"/>
      <c r="BG161" s="258"/>
      <c r="BH161" s="259"/>
      <c r="BI161" s="260"/>
      <c r="BJ161" s="248"/>
      <c r="BK161" s="249"/>
      <c r="BL161" s="249"/>
      <c r="BM161" s="249"/>
      <c r="BN161" s="250"/>
    </row>
    <row r="162" spans="2:66" ht="20.25" customHeight="1" x14ac:dyDescent="0.4">
      <c r="B162" s="226"/>
      <c r="C162" s="244"/>
      <c r="D162" s="264"/>
      <c r="E162" s="262"/>
      <c r="F162" s="263"/>
      <c r="G162" s="283"/>
      <c r="H162" s="284"/>
      <c r="I162" s="207"/>
      <c r="J162" s="208">
        <f>G161</f>
        <v>0</v>
      </c>
      <c r="K162" s="207"/>
      <c r="L162" s="208">
        <f>M161</f>
        <v>0</v>
      </c>
      <c r="M162" s="285"/>
      <c r="N162" s="286"/>
      <c r="O162" s="287"/>
      <c r="P162" s="288"/>
      <c r="Q162" s="288"/>
      <c r="R162" s="284"/>
      <c r="S162" s="240"/>
      <c r="T162" s="241"/>
      <c r="U162" s="241"/>
      <c r="V162" s="241"/>
      <c r="W162" s="24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0">
        <f>IF($BI$3="４週",SUM(AA162:BB162),IF($BI$3="暦月",SUM(AA162:BE162),""))</f>
        <v>0</v>
      </c>
      <c r="BG162" s="281"/>
      <c r="BH162" s="282">
        <f>IF($BI$3="４週",BF162/4,IF($BI$3="暦月",(BF162/($BI$8/7)),""))</f>
        <v>0</v>
      </c>
      <c r="BI162" s="281"/>
      <c r="BJ162" s="277"/>
      <c r="BK162" s="278"/>
      <c r="BL162" s="278"/>
      <c r="BM162" s="278"/>
      <c r="BN162" s="279"/>
    </row>
    <row r="163" spans="2:66" ht="20.25" customHeight="1" x14ac:dyDescent="0.4">
      <c r="B163" s="225">
        <f>B161+1</f>
        <v>74</v>
      </c>
      <c r="C163" s="243"/>
      <c r="D163" s="261"/>
      <c r="E163" s="262"/>
      <c r="F163" s="263"/>
      <c r="G163" s="275"/>
      <c r="H163" s="271"/>
      <c r="I163" s="163"/>
      <c r="J163" s="164"/>
      <c r="K163" s="163"/>
      <c r="L163" s="164"/>
      <c r="M163" s="265"/>
      <c r="N163" s="266"/>
      <c r="O163" s="269"/>
      <c r="P163" s="270"/>
      <c r="Q163" s="270"/>
      <c r="R163" s="271"/>
      <c r="S163" s="240"/>
      <c r="T163" s="241"/>
      <c r="U163" s="241"/>
      <c r="V163" s="241"/>
      <c r="W163" s="24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7"/>
      <c r="BG163" s="258"/>
      <c r="BH163" s="259"/>
      <c r="BI163" s="260"/>
      <c r="BJ163" s="248"/>
      <c r="BK163" s="249"/>
      <c r="BL163" s="249"/>
      <c r="BM163" s="249"/>
      <c r="BN163" s="250"/>
    </row>
    <row r="164" spans="2:66" ht="20.25" customHeight="1" x14ac:dyDescent="0.4">
      <c r="B164" s="226"/>
      <c r="C164" s="244"/>
      <c r="D164" s="264"/>
      <c r="E164" s="262"/>
      <c r="F164" s="263"/>
      <c r="G164" s="283"/>
      <c r="H164" s="284"/>
      <c r="I164" s="207"/>
      <c r="J164" s="208">
        <f>G163</f>
        <v>0</v>
      </c>
      <c r="K164" s="207"/>
      <c r="L164" s="208">
        <f>M163</f>
        <v>0</v>
      </c>
      <c r="M164" s="285"/>
      <c r="N164" s="286"/>
      <c r="O164" s="287"/>
      <c r="P164" s="288"/>
      <c r="Q164" s="288"/>
      <c r="R164" s="284"/>
      <c r="S164" s="240"/>
      <c r="T164" s="241"/>
      <c r="U164" s="241"/>
      <c r="V164" s="241"/>
      <c r="W164" s="24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0">
        <f>IF($BI$3="４週",SUM(AA164:BB164),IF($BI$3="暦月",SUM(AA164:BE164),""))</f>
        <v>0</v>
      </c>
      <c r="BG164" s="281"/>
      <c r="BH164" s="282">
        <f>IF($BI$3="４週",BF164/4,IF($BI$3="暦月",(BF164/($BI$8/7)),""))</f>
        <v>0</v>
      </c>
      <c r="BI164" s="281"/>
      <c r="BJ164" s="277"/>
      <c r="BK164" s="278"/>
      <c r="BL164" s="278"/>
      <c r="BM164" s="278"/>
      <c r="BN164" s="279"/>
    </row>
    <row r="165" spans="2:66" ht="20.25" customHeight="1" x14ac:dyDescent="0.4">
      <c r="B165" s="225">
        <f>B163+1</f>
        <v>75</v>
      </c>
      <c r="C165" s="243"/>
      <c r="D165" s="261"/>
      <c r="E165" s="262"/>
      <c r="F165" s="263"/>
      <c r="G165" s="275"/>
      <c r="H165" s="271"/>
      <c r="I165" s="163"/>
      <c r="J165" s="164"/>
      <c r="K165" s="163"/>
      <c r="L165" s="164"/>
      <c r="M165" s="265"/>
      <c r="N165" s="266"/>
      <c r="O165" s="269"/>
      <c r="P165" s="270"/>
      <c r="Q165" s="270"/>
      <c r="R165" s="271"/>
      <c r="S165" s="240"/>
      <c r="T165" s="241"/>
      <c r="U165" s="241"/>
      <c r="V165" s="241"/>
      <c r="W165" s="24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7"/>
      <c r="BG165" s="258"/>
      <c r="BH165" s="259"/>
      <c r="BI165" s="260"/>
      <c r="BJ165" s="248"/>
      <c r="BK165" s="249"/>
      <c r="BL165" s="249"/>
      <c r="BM165" s="249"/>
      <c r="BN165" s="250"/>
    </row>
    <row r="166" spans="2:66" ht="20.25" customHeight="1" x14ac:dyDescent="0.4">
      <c r="B166" s="226"/>
      <c r="C166" s="244"/>
      <c r="D166" s="264"/>
      <c r="E166" s="262"/>
      <c r="F166" s="263"/>
      <c r="G166" s="283"/>
      <c r="H166" s="284"/>
      <c r="I166" s="207"/>
      <c r="J166" s="208">
        <f>G165</f>
        <v>0</v>
      </c>
      <c r="K166" s="207"/>
      <c r="L166" s="208">
        <f>M165</f>
        <v>0</v>
      </c>
      <c r="M166" s="285"/>
      <c r="N166" s="286"/>
      <c r="O166" s="287"/>
      <c r="P166" s="288"/>
      <c r="Q166" s="288"/>
      <c r="R166" s="284"/>
      <c r="S166" s="240"/>
      <c r="T166" s="241"/>
      <c r="U166" s="241"/>
      <c r="V166" s="241"/>
      <c r="W166" s="24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0">
        <f>IF($BI$3="４週",SUM(AA166:BB166),IF($BI$3="暦月",SUM(AA166:BE166),""))</f>
        <v>0</v>
      </c>
      <c r="BG166" s="281"/>
      <c r="BH166" s="282">
        <f>IF($BI$3="４週",BF166/4,IF($BI$3="暦月",(BF166/($BI$8/7)),""))</f>
        <v>0</v>
      </c>
      <c r="BI166" s="281"/>
      <c r="BJ166" s="277"/>
      <c r="BK166" s="278"/>
      <c r="BL166" s="278"/>
      <c r="BM166" s="278"/>
      <c r="BN166" s="279"/>
    </row>
    <row r="167" spans="2:66" ht="20.25" customHeight="1" x14ac:dyDescent="0.4">
      <c r="B167" s="225">
        <f>B165+1</f>
        <v>76</v>
      </c>
      <c r="C167" s="243"/>
      <c r="D167" s="261"/>
      <c r="E167" s="262"/>
      <c r="F167" s="263"/>
      <c r="G167" s="275"/>
      <c r="H167" s="271"/>
      <c r="I167" s="163"/>
      <c r="J167" s="164"/>
      <c r="K167" s="163"/>
      <c r="L167" s="164"/>
      <c r="M167" s="265"/>
      <c r="N167" s="266"/>
      <c r="O167" s="269"/>
      <c r="P167" s="270"/>
      <c r="Q167" s="270"/>
      <c r="R167" s="271"/>
      <c r="S167" s="240"/>
      <c r="T167" s="241"/>
      <c r="U167" s="241"/>
      <c r="V167" s="241"/>
      <c r="W167" s="24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7"/>
      <c r="BG167" s="258"/>
      <c r="BH167" s="259"/>
      <c r="BI167" s="260"/>
      <c r="BJ167" s="248"/>
      <c r="BK167" s="249"/>
      <c r="BL167" s="249"/>
      <c r="BM167" s="249"/>
      <c r="BN167" s="250"/>
    </row>
    <row r="168" spans="2:66" ht="20.25" customHeight="1" x14ac:dyDescent="0.4">
      <c r="B168" s="226"/>
      <c r="C168" s="244"/>
      <c r="D168" s="264"/>
      <c r="E168" s="262"/>
      <c r="F168" s="263"/>
      <c r="G168" s="283"/>
      <c r="H168" s="284"/>
      <c r="I168" s="207"/>
      <c r="J168" s="208">
        <f>G167</f>
        <v>0</v>
      </c>
      <c r="K168" s="207"/>
      <c r="L168" s="208">
        <f>M167</f>
        <v>0</v>
      </c>
      <c r="M168" s="285"/>
      <c r="N168" s="286"/>
      <c r="O168" s="287"/>
      <c r="P168" s="288"/>
      <c r="Q168" s="288"/>
      <c r="R168" s="284"/>
      <c r="S168" s="240"/>
      <c r="T168" s="241"/>
      <c r="U168" s="241"/>
      <c r="V168" s="241"/>
      <c r="W168" s="24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0">
        <f>IF($BI$3="４週",SUM(AA168:BB168),IF($BI$3="暦月",SUM(AA168:BE168),""))</f>
        <v>0</v>
      </c>
      <c r="BG168" s="281"/>
      <c r="BH168" s="282">
        <f>IF($BI$3="４週",BF168/4,IF($BI$3="暦月",(BF168/($BI$8/7)),""))</f>
        <v>0</v>
      </c>
      <c r="BI168" s="281"/>
      <c r="BJ168" s="277"/>
      <c r="BK168" s="278"/>
      <c r="BL168" s="278"/>
      <c r="BM168" s="278"/>
      <c r="BN168" s="279"/>
    </row>
    <row r="169" spans="2:66" ht="20.25" customHeight="1" x14ac:dyDescent="0.4">
      <c r="B169" s="225">
        <f>B167+1</f>
        <v>77</v>
      </c>
      <c r="C169" s="243"/>
      <c r="D169" s="261"/>
      <c r="E169" s="262"/>
      <c r="F169" s="263"/>
      <c r="G169" s="275"/>
      <c r="H169" s="271"/>
      <c r="I169" s="163"/>
      <c r="J169" s="164"/>
      <c r="K169" s="163"/>
      <c r="L169" s="164"/>
      <c r="M169" s="265"/>
      <c r="N169" s="266"/>
      <c r="O169" s="269"/>
      <c r="P169" s="270"/>
      <c r="Q169" s="270"/>
      <c r="R169" s="271"/>
      <c r="S169" s="240"/>
      <c r="T169" s="241"/>
      <c r="U169" s="241"/>
      <c r="V169" s="241"/>
      <c r="W169" s="24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7"/>
      <c r="BG169" s="258"/>
      <c r="BH169" s="259"/>
      <c r="BI169" s="260"/>
      <c r="BJ169" s="248"/>
      <c r="BK169" s="249"/>
      <c r="BL169" s="249"/>
      <c r="BM169" s="249"/>
      <c r="BN169" s="250"/>
    </row>
    <row r="170" spans="2:66" ht="20.25" customHeight="1" x14ac:dyDescent="0.4">
      <c r="B170" s="226"/>
      <c r="C170" s="244"/>
      <c r="D170" s="264"/>
      <c r="E170" s="262"/>
      <c r="F170" s="263"/>
      <c r="G170" s="283"/>
      <c r="H170" s="284"/>
      <c r="I170" s="207"/>
      <c r="J170" s="208">
        <f>G169</f>
        <v>0</v>
      </c>
      <c r="K170" s="207"/>
      <c r="L170" s="208">
        <f>M169</f>
        <v>0</v>
      </c>
      <c r="M170" s="285"/>
      <c r="N170" s="286"/>
      <c r="O170" s="287"/>
      <c r="P170" s="288"/>
      <c r="Q170" s="288"/>
      <c r="R170" s="284"/>
      <c r="S170" s="240"/>
      <c r="T170" s="241"/>
      <c r="U170" s="241"/>
      <c r="V170" s="241"/>
      <c r="W170" s="24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0">
        <f>IF($BI$3="４週",SUM(AA170:BB170),IF($BI$3="暦月",SUM(AA170:BE170),""))</f>
        <v>0</v>
      </c>
      <c r="BG170" s="281"/>
      <c r="BH170" s="282">
        <f>IF($BI$3="４週",BF170/4,IF($BI$3="暦月",(BF170/($BI$8/7)),""))</f>
        <v>0</v>
      </c>
      <c r="BI170" s="281"/>
      <c r="BJ170" s="277"/>
      <c r="BK170" s="278"/>
      <c r="BL170" s="278"/>
      <c r="BM170" s="278"/>
      <c r="BN170" s="279"/>
    </row>
    <row r="171" spans="2:66" ht="20.25" customHeight="1" x14ac:dyDescent="0.4">
      <c r="B171" s="225">
        <f>B169+1</f>
        <v>78</v>
      </c>
      <c r="C171" s="243"/>
      <c r="D171" s="261"/>
      <c r="E171" s="262"/>
      <c r="F171" s="263"/>
      <c r="G171" s="275"/>
      <c r="H171" s="271"/>
      <c r="I171" s="163"/>
      <c r="J171" s="164"/>
      <c r="K171" s="163"/>
      <c r="L171" s="164"/>
      <c r="M171" s="265"/>
      <c r="N171" s="266"/>
      <c r="O171" s="269"/>
      <c r="P171" s="270"/>
      <c r="Q171" s="270"/>
      <c r="R171" s="271"/>
      <c r="S171" s="240"/>
      <c r="T171" s="241"/>
      <c r="U171" s="241"/>
      <c r="V171" s="241"/>
      <c r="W171" s="24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7"/>
      <c r="BG171" s="258"/>
      <c r="BH171" s="259"/>
      <c r="BI171" s="260"/>
      <c r="BJ171" s="248"/>
      <c r="BK171" s="249"/>
      <c r="BL171" s="249"/>
      <c r="BM171" s="249"/>
      <c r="BN171" s="250"/>
    </row>
    <row r="172" spans="2:66" ht="20.25" customHeight="1" x14ac:dyDescent="0.4">
      <c r="B172" s="226"/>
      <c r="C172" s="244"/>
      <c r="D172" s="264"/>
      <c r="E172" s="262"/>
      <c r="F172" s="263"/>
      <c r="G172" s="283"/>
      <c r="H172" s="284"/>
      <c r="I172" s="207"/>
      <c r="J172" s="208">
        <f>G171</f>
        <v>0</v>
      </c>
      <c r="K172" s="207"/>
      <c r="L172" s="208">
        <f>M171</f>
        <v>0</v>
      </c>
      <c r="M172" s="285"/>
      <c r="N172" s="286"/>
      <c r="O172" s="287"/>
      <c r="P172" s="288"/>
      <c r="Q172" s="288"/>
      <c r="R172" s="284"/>
      <c r="S172" s="240"/>
      <c r="T172" s="241"/>
      <c r="U172" s="241"/>
      <c r="V172" s="241"/>
      <c r="W172" s="24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0">
        <f>IF($BI$3="４週",SUM(AA172:BB172),IF($BI$3="暦月",SUM(AA172:BE172),""))</f>
        <v>0</v>
      </c>
      <c r="BG172" s="281"/>
      <c r="BH172" s="282">
        <f>IF($BI$3="４週",BF172/4,IF($BI$3="暦月",(BF172/($BI$8/7)),""))</f>
        <v>0</v>
      </c>
      <c r="BI172" s="281"/>
      <c r="BJ172" s="277"/>
      <c r="BK172" s="278"/>
      <c r="BL172" s="278"/>
      <c r="BM172" s="278"/>
      <c r="BN172" s="279"/>
    </row>
    <row r="173" spans="2:66" ht="20.25" customHeight="1" x14ac:dyDescent="0.4">
      <c r="B173" s="225">
        <f>B171+1</f>
        <v>79</v>
      </c>
      <c r="C173" s="243"/>
      <c r="D173" s="261"/>
      <c r="E173" s="262"/>
      <c r="F173" s="263"/>
      <c r="G173" s="275"/>
      <c r="H173" s="271"/>
      <c r="I173" s="163"/>
      <c r="J173" s="164"/>
      <c r="K173" s="163"/>
      <c r="L173" s="164"/>
      <c r="M173" s="265"/>
      <c r="N173" s="266"/>
      <c r="O173" s="269"/>
      <c r="P173" s="270"/>
      <c r="Q173" s="270"/>
      <c r="R173" s="271"/>
      <c r="S173" s="240"/>
      <c r="T173" s="241"/>
      <c r="U173" s="241"/>
      <c r="V173" s="241"/>
      <c r="W173" s="24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7"/>
      <c r="BG173" s="258"/>
      <c r="BH173" s="259"/>
      <c r="BI173" s="260"/>
      <c r="BJ173" s="248"/>
      <c r="BK173" s="249"/>
      <c r="BL173" s="249"/>
      <c r="BM173" s="249"/>
      <c r="BN173" s="250"/>
    </row>
    <row r="174" spans="2:66" ht="20.25" customHeight="1" x14ac:dyDescent="0.4">
      <c r="B174" s="226"/>
      <c r="C174" s="244"/>
      <c r="D174" s="264"/>
      <c r="E174" s="262"/>
      <c r="F174" s="263"/>
      <c r="G174" s="283"/>
      <c r="H174" s="284"/>
      <c r="I174" s="207"/>
      <c r="J174" s="208">
        <f>G173</f>
        <v>0</v>
      </c>
      <c r="K174" s="207"/>
      <c r="L174" s="208">
        <f>M173</f>
        <v>0</v>
      </c>
      <c r="M174" s="285"/>
      <c r="N174" s="286"/>
      <c r="O174" s="287"/>
      <c r="P174" s="288"/>
      <c r="Q174" s="288"/>
      <c r="R174" s="284"/>
      <c r="S174" s="240"/>
      <c r="T174" s="241"/>
      <c r="U174" s="241"/>
      <c r="V174" s="241"/>
      <c r="W174" s="24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0">
        <f>IF($BI$3="４週",SUM(AA174:BB174),IF($BI$3="暦月",SUM(AA174:BE174),""))</f>
        <v>0</v>
      </c>
      <c r="BG174" s="281"/>
      <c r="BH174" s="282">
        <f>IF($BI$3="４週",BF174/4,IF($BI$3="暦月",(BF174/($BI$8/7)),""))</f>
        <v>0</v>
      </c>
      <c r="BI174" s="281"/>
      <c r="BJ174" s="277"/>
      <c r="BK174" s="278"/>
      <c r="BL174" s="278"/>
      <c r="BM174" s="278"/>
      <c r="BN174" s="279"/>
    </row>
    <row r="175" spans="2:66" ht="20.25" customHeight="1" x14ac:dyDescent="0.4">
      <c r="B175" s="225">
        <f>B173+1</f>
        <v>80</v>
      </c>
      <c r="C175" s="243"/>
      <c r="D175" s="261"/>
      <c r="E175" s="262"/>
      <c r="F175" s="263"/>
      <c r="G175" s="275"/>
      <c r="H175" s="271"/>
      <c r="I175" s="163"/>
      <c r="J175" s="164"/>
      <c r="K175" s="163"/>
      <c r="L175" s="164"/>
      <c r="M175" s="265"/>
      <c r="N175" s="266"/>
      <c r="O175" s="269"/>
      <c r="P175" s="270"/>
      <c r="Q175" s="270"/>
      <c r="R175" s="271"/>
      <c r="S175" s="240"/>
      <c r="T175" s="241"/>
      <c r="U175" s="241"/>
      <c r="V175" s="241"/>
      <c r="W175" s="24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7"/>
      <c r="BG175" s="258"/>
      <c r="BH175" s="259"/>
      <c r="BI175" s="260"/>
      <c r="BJ175" s="248"/>
      <c r="BK175" s="249"/>
      <c r="BL175" s="249"/>
      <c r="BM175" s="249"/>
      <c r="BN175" s="250"/>
    </row>
    <row r="176" spans="2:66" ht="20.25" customHeight="1" x14ac:dyDescent="0.4">
      <c r="B176" s="226"/>
      <c r="C176" s="244"/>
      <c r="D176" s="264"/>
      <c r="E176" s="262"/>
      <c r="F176" s="263"/>
      <c r="G176" s="283"/>
      <c r="H176" s="284"/>
      <c r="I176" s="207"/>
      <c r="J176" s="208">
        <f>G175</f>
        <v>0</v>
      </c>
      <c r="K176" s="207"/>
      <c r="L176" s="208">
        <f>M175</f>
        <v>0</v>
      </c>
      <c r="M176" s="285"/>
      <c r="N176" s="286"/>
      <c r="O176" s="287"/>
      <c r="P176" s="288"/>
      <c r="Q176" s="288"/>
      <c r="R176" s="284"/>
      <c r="S176" s="240"/>
      <c r="T176" s="241"/>
      <c r="U176" s="241"/>
      <c r="V176" s="241"/>
      <c r="W176" s="24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0">
        <f>IF($BI$3="４週",SUM(AA176:BB176),IF($BI$3="暦月",SUM(AA176:BE176),""))</f>
        <v>0</v>
      </c>
      <c r="BG176" s="281"/>
      <c r="BH176" s="282">
        <f>IF($BI$3="４週",BF176/4,IF($BI$3="暦月",(BF176/($BI$8/7)),""))</f>
        <v>0</v>
      </c>
      <c r="BI176" s="281"/>
      <c r="BJ176" s="277"/>
      <c r="BK176" s="278"/>
      <c r="BL176" s="278"/>
      <c r="BM176" s="278"/>
      <c r="BN176" s="279"/>
    </row>
    <row r="177" spans="2:66" ht="20.25" customHeight="1" x14ac:dyDescent="0.4">
      <c r="B177" s="225">
        <f>B175+1</f>
        <v>81</v>
      </c>
      <c r="C177" s="243"/>
      <c r="D177" s="261"/>
      <c r="E177" s="262"/>
      <c r="F177" s="263"/>
      <c r="G177" s="275"/>
      <c r="H177" s="271"/>
      <c r="I177" s="163"/>
      <c r="J177" s="164"/>
      <c r="K177" s="163"/>
      <c r="L177" s="164"/>
      <c r="M177" s="265"/>
      <c r="N177" s="266"/>
      <c r="O177" s="269"/>
      <c r="P177" s="270"/>
      <c r="Q177" s="270"/>
      <c r="R177" s="271"/>
      <c r="S177" s="240"/>
      <c r="T177" s="241"/>
      <c r="U177" s="241"/>
      <c r="V177" s="241"/>
      <c r="W177" s="24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7"/>
      <c r="BG177" s="258"/>
      <c r="BH177" s="259"/>
      <c r="BI177" s="260"/>
      <c r="BJ177" s="248"/>
      <c r="BK177" s="249"/>
      <c r="BL177" s="249"/>
      <c r="BM177" s="249"/>
      <c r="BN177" s="250"/>
    </row>
    <row r="178" spans="2:66" ht="20.25" customHeight="1" x14ac:dyDescent="0.4">
      <c r="B178" s="226"/>
      <c r="C178" s="244"/>
      <c r="D178" s="264"/>
      <c r="E178" s="262"/>
      <c r="F178" s="263"/>
      <c r="G178" s="283"/>
      <c r="H178" s="284"/>
      <c r="I178" s="207"/>
      <c r="J178" s="208">
        <f>G177</f>
        <v>0</v>
      </c>
      <c r="K178" s="207"/>
      <c r="L178" s="208">
        <f>M177</f>
        <v>0</v>
      </c>
      <c r="M178" s="285"/>
      <c r="N178" s="286"/>
      <c r="O178" s="287"/>
      <c r="P178" s="288"/>
      <c r="Q178" s="288"/>
      <c r="R178" s="284"/>
      <c r="S178" s="240"/>
      <c r="T178" s="241"/>
      <c r="U178" s="241"/>
      <c r="V178" s="241"/>
      <c r="W178" s="24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0">
        <f>IF($BI$3="４週",SUM(AA178:BB178),IF($BI$3="暦月",SUM(AA178:BE178),""))</f>
        <v>0</v>
      </c>
      <c r="BG178" s="281"/>
      <c r="BH178" s="282">
        <f>IF($BI$3="４週",BF178/4,IF($BI$3="暦月",(BF178/($BI$8/7)),""))</f>
        <v>0</v>
      </c>
      <c r="BI178" s="281"/>
      <c r="BJ178" s="277"/>
      <c r="BK178" s="278"/>
      <c r="BL178" s="278"/>
      <c r="BM178" s="278"/>
      <c r="BN178" s="279"/>
    </row>
    <row r="179" spans="2:66" ht="20.25" customHeight="1" x14ac:dyDescent="0.4">
      <c r="B179" s="225">
        <f>B177+1</f>
        <v>82</v>
      </c>
      <c r="C179" s="243"/>
      <c r="D179" s="261"/>
      <c r="E179" s="262"/>
      <c r="F179" s="263"/>
      <c r="G179" s="275"/>
      <c r="H179" s="271"/>
      <c r="I179" s="163"/>
      <c r="J179" s="164"/>
      <c r="K179" s="163"/>
      <c r="L179" s="164"/>
      <c r="M179" s="265"/>
      <c r="N179" s="266"/>
      <c r="O179" s="269"/>
      <c r="P179" s="270"/>
      <c r="Q179" s="270"/>
      <c r="R179" s="271"/>
      <c r="S179" s="240"/>
      <c r="T179" s="241"/>
      <c r="U179" s="241"/>
      <c r="V179" s="241"/>
      <c r="W179" s="24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7"/>
      <c r="BG179" s="258"/>
      <c r="BH179" s="259"/>
      <c r="BI179" s="260"/>
      <c r="BJ179" s="248"/>
      <c r="BK179" s="249"/>
      <c r="BL179" s="249"/>
      <c r="BM179" s="249"/>
      <c r="BN179" s="250"/>
    </row>
    <row r="180" spans="2:66" ht="20.25" customHeight="1" x14ac:dyDescent="0.4">
      <c r="B180" s="226"/>
      <c r="C180" s="244"/>
      <c r="D180" s="264"/>
      <c r="E180" s="262"/>
      <c r="F180" s="263"/>
      <c r="G180" s="283"/>
      <c r="H180" s="284"/>
      <c r="I180" s="207"/>
      <c r="J180" s="208">
        <f>G179</f>
        <v>0</v>
      </c>
      <c r="K180" s="207"/>
      <c r="L180" s="208">
        <f>M179</f>
        <v>0</v>
      </c>
      <c r="M180" s="285"/>
      <c r="N180" s="286"/>
      <c r="O180" s="287"/>
      <c r="P180" s="288"/>
      <c r="Q180" s="288"/>
      <c r="R180" s="284"/>
      <c r="S180" s="240"/>
      <c r="T180" s="241"/>
      <c r="U180" s="241"/>
      <c r="V180" s="241"/>
      <c r="W180" s="24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0">
        <f>IF($BI$3="４週",SUM(AA180:BB180),IF($BI$3="暦月",SUM(AA180:BE180),""))</f>
        <v>0</v>
      </c>
      <c r="BG180" s="281"/>
      <c r="BH180" s="282">
        <f>IF($BI$3="４週",BF180/4,IF($BI$3="暦月",(BF180/($BI$8/7)),""))</f>
        <v>0</v>
      </c>
      <c r="BI180" s="281"/>
      <c r="BJ180" s="277"/>
      <c r="BK180" s="278"/>
      <c r="BL180" s="278"/>
      <c r="BM180" s="278"/>
      <c r="BN180" s="279"/>
    </row>
    <row r="181" spans="2:66" ht="20.25" customHeight="1" x14ac:dyDescent="0.4">
      <c r="B181" s="225">
        <f>B179+1</f>
        <v>83</v>
      </c>
      <c r="C181" s="243"/>
      <c r="D181" s="261"/>
      <c r="E181" s="262"/>
      <c r="F181" s="263"/>
      <c r="G181" s="275"/>
      <c r="H181" s="271"/>
      <c r="I181" s="163"/>
      <c r="J181" s="164"/>
      <c r="K181" s="163"/>
      <c r="L181" s="164"/>
      <c r="M181" s="265"/>
      <c r="N181" s="266"/>
      <c r="O181" s="269"/>
      <c r="P181" s="270"/>
      <c r="Q181" s="270"/>
      <c r="R181" s="271"/>
      <c r="S181" s="240"/>
      <c r="T181" s="241"/>
      <c r="U181" s="241"/>
      <c r="V181" s="241"/>
      <c r="W181" s="24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7"/>
      <c r="BG181" s="258"/>
      <c r="BH181" s="259"/>
      <c r="BI181" s="260"/>
      <c r="BJ181" s="248"/>
      <c r="BK181" s="249"/>
      <c r="BL181" s="249"/>
      <c r="BM181" s="249"/>
      <c r="BN181" s="250"/>
    </row>
    <row r="182" spans="2:66" ht="20.25" customHeight="1" x14ac:dyDescent="0.4">
      <c r="B182" s="226"/>
      <c r="C182" s="244"/>
      <c r="D182" s="264"/>
      <c r="E182" s="262"/>
      <c r="F182" s="263"/>
      <c r="G182" s="283"/>
      <c r="H182" s="284"/>
      <c r="I182" s="207"/>
      <c r="J182" s="208">
        <f>G181</f>
        <v>0</v>
      </c>
      <c r="K182" s="207"/>
      <c r="L182" s="208">
        <f>M181</f>
        <v>0</v>
      </c>
      <c r="M182" s="285"/>
      <c r="N182" s="286"/>
      <c r="O182" s="287"/>
      <c r="P182" s="288"/>
      <c r="Q182" s="288"/>
      <c r="R182" s="284"/>
      <c r="S182" s="240"/>
      <c r="T182" s="241"/>
      <c r="U182" s="241"/>
      <c r="V182" s="241"/>
      <c r="W182" s="24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0">
        <f>IF($BI$3="４週",SUM(AA182:BB182),IF($BI$3="暦月",SUM(AA182:BE182),""))</f>
        <v>0</v>
      </c>
      <c r="BG182" s="281"/>
      <c r="BH182" s="282">
        <f>IF($BI$3="４週",BF182/4,IF($BI$3="暦月",(BF182/($BI$8/7)),""))</f>
        <v>0</v>
      </c>
      <c r="BI182" s="281"/>
      <c r="BJ182" s="277"/>
      <c r="BK182" s="278"/>
      <c r="BL182" s="278"/>
      <c r="BM182" s="278"/>
      <c r="BN182" s="279"/>
    </row>
    <row r="183" spans="2:66" ht="20.25" customHeight="1" x14ac:dyDescent="0.4">
      <c r="B183" s="225">
        <f>B181+1</f>
        <v>84</v>
      </c>
      <c r="C183" s="243"/>
      <c r="D183" s="261"/>
      <c r="E183" s="262"/>
      <c r="F183" s="263"/>
      <c r="G183" s="275"/>
      <c r="H183" s="271"/>
      <c r="I183" s="163"/>
      <c r="J183" s="164"/>
      <c r="K183" s="163"/>
      <c r="L183" s="164"/>
      <c r="M183" s="265"/>
      <c r="N183" s="266"/>
      <c r="O183" s="269"/>
      <c r="P183" s="270"/>
      <c r="Q183" s="270"/>
      <c r="R183" s="271"/>
      <c r="S183" s="240"/>
      <c r="T183" s="241"/>
      <c r="U183" s="241"/>
      <c r="V183" s="241"/>
      <c r="W183" s="24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7"/>
      <c r="BG183" s="258"/>
      <c r="BH183" s="259"/>
      <c r="BI183" s="260"/>
      <c r="BJ183" s="248"/>
      <c r="BK183" s="249"/>
      <c r="BL183" s="249"/>
      <c r="BM183" s="249"/>
      <c r="BN183" s="250"/>
    </row>
    <row r="184" spans="2:66" ht="20.25" customHeight="1" x14ac:dyDescent="0.4">
      <c r="B184" s="226"/>
      <c r="C184" s="244"/>
      <c r="D184" s="264"/>
      <c r="E184" s="262"/>
      <c r="F184" s="263"/>
      <c r="G184" s="283"/>
      <c r="H184" s="284"/>
      <c r="I184" s="207"/>
      <c r="J184" s="208">
        <f>G183</f>
        <v>0</v>
      </c>
      <c r="K184" s="207"/>
      <c r="L184" s="208">
        <f>M183</f>
        <v>0</v>
      </c>
      <c r="M184" s="285"/>
      <c r="N184" s="286"/>
      <c r="O184" s="287"/>
      <c r="P184" s="288"/>
      <c r="Q184" s="288"/>
      <c r="R184" s="284"/>
      <c r="S184" s="240"/>
      <c r="T184" s="241"/>
      <c r="U184" s="241"/>
      <c r="V184" s="241"/>
      <c r="W184" s="24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0">
        <f>IF($BI$3="４週",SUM(AA184:BB184),IF($BI$3="暦月",SUM(AA184:BE184),""))</f>
        <v>0</v>
      </c>
      <c r="BG184" s="281"/>
      <c r="BH184" s="282">
        <f>IF($BI$3="４週",BF184/4,IF($BI$3="暦月",(BF184/($BI$8/7)),""))</f>
        <v>0</v>
      </c>
      <c r="BI184" s="281"/>
      <c r="BJ184" s="277"/>
      <c r="BK184" s="278"/>
      <c r="BL184" s="278"/>
      <c r="BM184" s="278"/>
      <c r="BN184" s="279"/>
    </row>
    <row r="185" spans="2:66" ht="20.25" customHeight="1" x14ac:dyDescent="0.4">
      <c r="B185" s="225">
        <f>B183+1</f>
        <v>85</v>
      </c>
      <c r="C185" s="243"/>
      <c r="D185" s="261"/>
      <c r="E185" s="262"/>
      <c r="F185" s="263"/>
      <c r="G185" s="275"/>
      <c r="H185" s="271"/>
      <c r="I185" s="163"/>
      <c r="J185" s="164"/>
      <c r="K185" s="163"/>
      <c r="L185" s="164"/>
      <c r="M185" s="265"/>
      <c r="N185" s="266"/>
      <c r="O185" s="269"/>
      <c r="P185" s="270"/>
      <c r="Q185" s="270"/>
      <c r="R185" s="271"/>
      <c r="S185" s="240"/>
      <c r="T185" s="241"/>
      <c r="U185" s="241"/>
      <c r="V185" s="241"/>
      <c r="W185" s="24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7"/>
      <c r="BG185" s="258"/>
      <c r="BH185" s="259"/>
      <c r="BI185" s="260"/>
      <c r="BJ185" s="248"/>
      <c r="BK185" s="249"/>
      <c r="BL185" s="249"/>
      <c r="BM185" s="249"/>
      <c r="BN185" s="250"/>
    </row>
    <row r="186" spans="2:66" ht="20.25" customHeight="1" x14ac:dyDescent="0.4">
      <c r="B186" s="226"/>
      <c r="C186" s="244"/>
      <c r="D186" s="264"/>
      <c r="E186" s="262"/>
      <c r="F186" s="263"/>
      <c r="G186" s="283"/>
      <c r="H186" s="284"/>
      <c r="I186" s="207"/>
      <c r="J186" s="208">
        <f>G185</f>
        <v>0</v>
      </c>
      <c r="K186" s="207"/>
      <c r="L186" s="208">
        <f>M185</f>
        <v>0</v>
      </c>
      <c r="M186" s="285"/>
      <c r="N186" s="286"/>
      <c r="O186" s="287"/>
      <c r="P186" s="288"/>
      <c r="Q186" s="288"/>
      <c r="R186" s="284"/>
      <c r="S186" s="240"/>
      <c r="T186" s="241"/>
      <c r="U186" s="241"/>
      <c r="V186" s="241"/>
      <c r="W186" s="24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0">
        <f>IF($BI$3="４週",SUM(AA186:BB186),IF($BI$3="暦月",SUM(AA186:BE186),""))</f>
        <v>0</v>
      </c>
      <c r="BG186" s="281"/>
      <c r="BH186" s="282">
        <f>IF($BI$3="４週",BF186/4,IF($BI$3="暦月",(BF186/($BI$8/7)),""))</f>
        <v>0</v>
      </c>
      <c r="BI186" s="281"/>
      <c r="BJ186" s="277"/>
      <c r="BK186" s="278"/>
      <c r="BL186" s="278"/>
      <c r="BM186" s="278"/>
      <c r="BN186" s="279"/>
    </row>
    <row r="187" spans="2:66" ht="20.25" customHeight="1" x14ac:dyDescent="0.4">
      <c r="B187" s="225">
        <f>B185+1</f>
        <v>86</v>
      </c>
      <c r="C187" s="243"/>
      <c r="D187" s="261"/>
      <c r="E187" s="262"/>
      <c r="F187" s="263"/>
      <c r="G187" s="275"/>
      <c r="H187" s="271"/>
      <c r="I187" s="163"/>
      <c r="J187" s="164"/>
      <c r="K187" s="163"/>
      <c r="L187" s="164"/>
      <c r="M187" s="265"/>
      <c r="N187" s="266"/>
      <c r="O187" s="269"/>
      <c r="P187" s="270"/>
      <c r="Q187" s="270"/>
      <c r="R187" s="271"/>
      <c r="S187" s="240"/>
      <c r="T187" s="241"/>
      <c r="U187" s="241"/>
      <c r="V187" s="241"/>
      <c r="W187" s="24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7"/>
      <c r="BG187" s="258"/>
      <c r="BH187" s="259"/>
      <c r="BI187" s="260"/>
      <c r="BJ187" s="248"/>
      <c r="BK187" s="249"/>
      <c r="BL187" s="249"/>
      <c r="BM187" s="249"/>
      <c r="BN187" s="250"/>
    </row>
    <row r="188" spans="2:66" ht="20.25" customHeight="1" x14ac:dyDescent="0.4">
      <c r="B188" s="226"/>
      <c r="C188" s="244"/>
      <c r="D188" s="264"/>
      <c r="E188" s="262"/>
      <c r="F188" s="263"/>
      <c r="G188" s="283"/>
      <c r="H188" s="284"/>
      <c r="I188" s="207"/>
      <c r="J188" s="208">
        <f>G187</f>
        <v>0</v>
      </c>
      <c r="K188" s="207"/>
      <c r="L188" s="208">
        <f>M187</f>
        <v>0</v>
      </c>
      <c r="M188" s="285"/>
      <c r="N188" s="286"/>
      <c r="O188" s="287"/>
      <c r="P188" s="288"/>
      <c r="Q188" s="288"/>
      <c r="R188" s="284"/>
      <c r="S188" s="240"/>
      <c r="T188" s="241"/>
      <c r="U188" s="241"/>
      <c r="V188" s="241"/>
      <c r="W188" s="24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0">
        <f>IF($BI$3="４週",SUM(AA188:BB188),IF($BI$3="暦月",SUM(AA188:BE188),""))</f>
        <v>0</v>
      </c>
      <c r="BG188" s="281"/>
      <c r="BH188" s="282">
        <f>IF($BI$3="４週",BF188/4,IF($BI$3="暦月",(BF188/($BI$8/7)),""))</f>
        <v>0</v>
      </c>
      <c r="BI188" s="281"/>
      <c r="BJ188" s="277"/>
      <c r="BK188" s="278"/>
      <c r="BL188" s="278"/>
      <c r="BM188" s="278"/>
      <c r="BN188" s="279"/>
    </row>
    <row r="189" spans="2:66" ht="20.25" customHeight="1" x14ac:dyDescent="0.4">
      <c r="B189" s="225">
        <f>B187+1</f>
        <v>87</v>
      </c>
      <c r="C189" s="243"/>
      <c r="D189" s="261"/>
      <c r="E189" s="262"/>
      <c r="F189" s="263"/>
      <c r="G189" s="275"/>
      <c r="H189" s="271"/>
      <c r="I189" s="163"/>
      <c r="J189" s="164"/>
      <c r="K189" s="163"/>
      <c r="L189" s="164"/>
      <c r="M189" s="265"/>
      <c r="N189" s="266"/>
      <c r="O189" s="269"/>
      <c r="P189" s="270"/>
      <c r="Q189" s="270"/>
      <c r="R189" s="271"/>
      <c r="S189" s="240"/>
      <c r="T189" s="241"/>
      <c r="U189" s="241"/>
      <c r="V189" s="241"/>
      <c r="W189" s="24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7"/>
      <c r="BG189" s="258"/>
      <c r="BH189" s="259"/>
      <c r="BI189" s="260"/>
      <c r="BJ189" s="248"/>
      <c r="BK189" s="249"/>
      <c r="BL189" s="249"/>
      <c r="BM189" s="249"/>
      <c r="BN189" s="250"/>
    </row>
    <row r="190" spans="2:66" ht="20.25" customHeight="1" x14ac:dyDescent="0.4">
      <c r="B190" s="226"/>
      <c r="C190" s="244"/>
      <c r="D190" s="264"/>
      <c r="E190" s="262"/>
      <c r="F190" s="263"/>
      <c r="G190" s="283"/>
      <c r="H190" s="284"/>
      <c r="I190" s="207"/>
      <c r="J190" s="208">
        <f>G189</f>
        <v>0</v>
      </c>
      <c r="K190" s="207"/>
      <c r="L190" s="208">
        <f>M189</f>
        <v>0</v>
      </c>
      <c r="M190" s="285"/>
      <c r="N190" s="286"/>
      <c r="O190" s="287"/>
      <c r="P190" s="288"/>
      <c r="Q190" s="288"/>
      <c r="R190" s="284"/>
      <c r="S190" s="240"/>
      <c r="T190" s="241"/>
      <c r="U190" s="241"/>
      <c r="V190" s="241"/>
      <c r="W190" s="24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0">
        <f>IF($BI$3="４週",SUM(AA190:BB190),IF($BI$3="暦月",SUM(AA190:BE190),""))</f>
        <v>0</v>
      </c>
      <c r="BG190" s="281"/>
      <c r="BH190" s="282">
        <f>IF($BI$3="４週",BF190/4,IF($BI$3="暦月",(BF190/($BI$8/7)),""))</f>
        <v>0</v>
      </c>
      <c r="BI190" s="281"/>
      <c r="BJ190" s="277"/>
      <c r="BK190" s="278"/>
      <c r="BL190" s="278"/>
      <c r="BM190" s="278"/>
      <c r="BN190" s="279"/>
    </row>
    <row r="191" spans="2:66" ht="20.25" customHeight="1" x14ac:dyDescent="0.4">
      <c r="B191" s="225">
        <f>B189+1</f>
        <v>88</v>
      </c>
      <c r="C191" s="243"/>
      <c r="D191" s="261"/>
      <c r="E191" s="262"/>
      <c r="F191" s="263"/>
      <c r="G191" s="275"/>
      <c r="H191" s="271"/>
      <c r="I191" s="163"/>
      <c r="J191" s="164"/>
      <c r="K191" s="163"/>
      <c r="L191" s="164"/>
      <c r="M191" s="265"/>
      <c r="N191" s="266"/>
      <c r="O191" s="269"/>
      <c r="P191" s="270"/>
      <c r="Q191" s="270"/>
      <c r="R191" s="271"/>
      <c r="S191" s="240"/>
      <c r="T191" s="241"/>
      <c r="U191" s="241"/>
      <c r="V191" s="241"/>
      <c r="W191" s="24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7"/>
      <c r="BG191" s="258"/>
      <c r="BH191" s="259"/>
      <c r="BI191" s="260"/>
      <c r="BJ191" s="248"/>
      <c r="BK191" s="249"/>
      <c r="BL191" s="249"/>
      <c r="BM191" s="249"/>
      <c r="BN191" s="250"/>
    </row>
    <row r="192" spans="2:66" ht="20.25" customHeight="1" x14ac:dyDescent="0.4">
      <c r="B192" s="226"/>
      <c r="C192" s="244"/>
      <c r="D192" s="264"/>
      <c r="E192" s="262"/>
      <c r="F192" s="263"/>
      <c r="G192" s="283"/>
      <c r="H192" s="284"/>
      <c r="I192" s="207"/>
      <c r="J192" s="208">
        <f>G191</f>
        <v>0</v>
      </c>
      <c r="K192" s="207"/>
      <c r="L192" s="208">
        <f>M191</f>
        <v>0</v>
      </c>
      <c r="M192" s="285"/>
      <c r="N192" s="286"/>
      <c r="O192" s="287"/>
      <c r="P192" s="288"/>
      <c r="Q192" s="288"/>
      <c r="R192" s="284"/>
      <c r="S192" s="240"/>
      <c r="T192" s="241"/>
      <c r="U192" s="241"/>
      <c r="V192" s="241"/>
      <c r="W192" s="24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0">
        <f>IF($BI$3="４週",SUM(AA192:BB192),IF($BI$3="暦月",SUM(AA192:BE192),""))</f>
        <v>0</v>
      </c>
      <c r="BG192" s="281"/>
      <c r="BH192" s="282">
        <f>IF($BI$3="４週",BF192/4,IF($BI$3="暦月",(BF192/($BI$8/7)),""))</f>
        <v>0</v>
      </c>
      <c r="BI192" s="281"/>
      <c r="BJ192" s="277"/>
      <c r="BK192" s="278"/>
      <c r="BL192" s="278"/>
      <c r="BM192" s="278"/>
      <c r="BN192" s="279"/>
    </row>
    <row r="193" spans="2:66" ht="20.25" customHeight="1" x14ac:dyDescent="0.4">
      <c r="B193" s="225">
        <f>B191+1</f>
        <v>89</v>
      </c>
      <c r="C193" s="243"/>
      <c r="D193" s="261"/>
      <c r="E193" s="262"/>
      <c r="F193" s="263"/>
      <c r="G193" s="275"/>
      <c r="H193" s="271"/>
      <c r="I193" s="163"/>
      <c r="J193" s="164"/>
      <c r="K193" s="163"/>
      <c r="L193" s="164"/>
      <c r="M193" s="265"/>
      <c r="N193" s="266"/>
      <c r="O193" s="269"/>
      <c r="P193" s="270"/>
      <c r="Q193" s="270"/>
      <c r="R193" s="271"/>
      <c r="S193" s="240"/>
      <c r="T193" s="241"/>
      <c r="U193" s="241"/>
      <c r="V193" s="241"/>
      <c r="W193" s="24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7"/>
      <c r="BG193" s="258"/>
      <c r="BH193" s="259"/>
      <c r="BI193" s="260"/>
      <c r="BJ193" s="248"/>
      <c r="BK193" s="249"/>
      <c r="BL193" s="249"/>
      <c r="BM193" s="249"/>
      <c r="BN193" s="250"/>
    </row>
    <row r="194" spans="2:66" ht="20.25" customHeight="1" x14ac:dyDescent="0.4">
      <c r="B194" s="226"/>
      <c r="C194" s="244"/>
      <c r="D194" s="264"/>
      <c r="E194" s="262"/>
      <c r="F194" s="263"/>
      <c r="G194" s="283"/>
      <c r="H194" s="284"/>
      <c r="I194" s="207"/>
      <c r="J194" s="208">
        <f>G193</f>
        <v>0</v>
      </c>
      <c r="K194" s="207"/>
      <c r="L194" s="208">
        <f>M193</f>
        <v>0</v>
      </c>
      <c r="M194" s="285"/>
      <c r="N194" s="286"/>
      <c r="O194" s="287"/>
      <c r="P194" s="288"/>
      <c r="Q194" s="288"/>
      <c r="R194" s="284"/>
      <c r="S194" s="240"/>
      <c r="T194" s="241"/>
      <c r="U194" s="241"/>
      <c r="V194" s="241"/>
      <c r="W194" s="24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0">
        <f>IF($BI$3="４週",SUM(AA194:BB194),IF($BI$3="暦月",SUM(AA194:BE194),""))</f>
        <v>0</v>
      </c>
      <c r="BG194" s="281"/>
      <c r="BH194" s="282">
        <f>IF($BI$3="４週",BF194/4,IF($BI$3="暦月",(BF194/($BI$8/7)),""))</f>
        <v>0</v>
      </c>
      <c r="BI194" s="281"/>
      <c r="BJ194" s="277"/>
      <c r="BK194" s="278"/>
      <c r="BL194" s="278"/>
      <c r="BM194" s="278"/>
      <c r="BN194" s="279"/>
    </row>
    <row r="195" spans="2:66" ht="20.25" customHeight="1" x14ac:dyDescent="0.4">
      <c r="B195" s="225">
        <f>B193+1</f>
        <v>90</v>
      </c>
      <c r="C195" s="243"/>
      <c r="D195" s="261"/>
      <c r="E195" s="262"/>
      <c r="F195" s="263"/>
      <c r="G195" s="275"/>
      <c r="H195" s="271"/>
      <c r="I195" s="163"/>
      <c r="J195" s="164"/>
      <c r="K195" s="163"/>
      <c r="L195" s="164"/>
      <c r="M195" s="265"/>
      <c r="N195" s="266"/>
      <c r="O195" s="269"/>
      <c r="P195" s="270"/>
      <c r="Q195" s="270"/>
      <c r="R195" s="271"/>
      <c r="S195" s="240"/>
      <c r="T195" s="241"/>
      <c r="U195" s="241"/>
      <c r="V195" s="241"/>
      <c r="W195" s="24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7"/>
      <c r="BG195" s="258"/>
      <c r="BH195" s="259"/>
      <c r="BI195" s="260"/>
      <c r="BJ195" s="248"/>
      <c r="BK195" s="249"/>
      <c r="BL195" s="249"/>
      <c r="BM195" s="249"/>
      <c r="BN195" s="250"/>
    </row>
    <row r="196" spans="2:66" ht="20.25" customHeight="1" x14ac:dyDescent="0.4">
      <c r="B196" s="226"/>
      <c r="C196" s="244"/>
      <c r="D196" s="264"/>
      <c r="E196" s="262"/>
      <c r="F196" s="263"/>
      <c r="G196" s="283"/>
      <c r="H196" s="284"/>
      <c r="I196" s="207"/>
      <c r="J196" s="208">
        <f>G195</f>
        <v>0</v>
      </c>
      <c r="K196" s="207"/>
      <c r="L196" s="208">
        <f>M195</f>
        <v>0</v>
      </c>
      <c r="M196" s="285"/>
      <c r="N196" s="286"/>
      <c r="O196" s="287"/>
      <c r="P196" s="288"/>
      <c r="Q196" s="288"/>
      <c r="R196" s="284"/>
      <c r="S196" s="240"/>
      <c r="T196" s="241"/>
      <c r="U196" s="241"/>
      <c r="V196" s="241"/>
      <c r="W196" s="24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0">
        <f>IF($BI$3="４週",SUM(AA196:BB196),IF($BI$3="暦月",SUM(AA196:BE196),""))</f>
        <v>0</v>
      </c>
      <c r="BG196" s="281"/>
      <c r="BH196" s="282">
        <f>IF($BI$3="４週",BF196/4,IF($BI$3="暦月",(BF196/($BI$8/7)),""))</f>
        <v>0</v>
      </c>
      <c r="BI196" s="281"/>
      <c r="BJ196" s="277"/>
      <c r="BK196" s="278"/>
      <c r="BL196" s="278"/>
      <c r="BM196" s="278"/>
      <c r="BN196" s="279"/>
    </row>
    <row r="197" spans="2:66" ht="20.25" customHeight="1" x14ac:dyDescent="0.4">
      <c r="B197" s="225">
        <f>B195+1</f>
        <v>91</v>
      </c>
      <c r="C197" s="243"/>
      <c r="D197" s="261"/>
      <c r="E197" s="262"/>
      <c r="F197" s="263"/>
      <c r="G197" s="275"/>
      <c r="H197" s="271"/>
      <c r="I197" s="163"/>
      <c r="J197" s="164"/>
      <c r="K197" s="163"/>
      <c r="L197" s="164"/>
      <c r="M197" s="265"/>
      <c r="N197" s="266"/>
      <c r="O197" s="269"/>
      <c r="P197" s="270"/>
      <c r="Q197" s="270"/>
      <c r="R197" s="271"/>
      <c r="S197" s="240"/>
      <c r="T197" s="241"/>
      <c r="U197" s="241"/>
      <c r="V197" s="241"/>
      <c r="W197" s="24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7"/>
      <c r="BG197" s="258"/>
      <c r="BH197" s="259"/>
      <c r="BI197" s="260"/>
      <c r="BJ197" s="248"/>
      <c r="BK197" s="249"/>
      <c r="BL197" s="249"/>
      <c r="BM197" s="249"/>
      <c r="BN197" s="250"/>
    </row>
    <row r="198" spans="2:66" ht="20.25" customHeight="1" x14ac:dyDescent="0.4">
      <c r="B198" s="226"/>
      <c r="C198" s="244"/>
      <c r="D198" s="264"/>
      <c r="E198" s="262"/>
      <c r="F198" s="263"/>
      <c r="G198" s="283"/>
      <c r="H198" s="284"/>
      <c r="I198" s="207"/>
      <c r="J198" s="208">
        <f>G197</f>
        <v>0</v>
      </c>
      <c r="K198" s="207"/>
      <c r="L198" s="208">
        <f>M197</f>
        <v>0</v>
      </c>
      <c r="M198" s="285"/>
      <c r="N198" s="286"/>
      <c r="O198" s="287"/>
      <c r="P198" s="288"/>
      <c r="Q198" s="288"/>
      <c r="R198" s="284"/>
      <c r="S198" s="240"/>
      <c r="T198" s="241"/>
      <c r="U198" s="241"/>
      <c r="V198" s="241"/>
      <c r="W198" s="24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0">
        <f>IF($BI$3="４週",SUM(AA198:BB198),IF($BI$3="暦月",SUM(AA198:BE198),""))</f>
        <v>0</v>
      </c>
      <c r="BG198" s="281"/>
      <c r="BH198" s="282">
        <f>IF($BI$3="４週",BF198/4,IF($BI$3="暦月",(BF198/($BI$8/7)),""))</f>
        <v>0</v>
      </c>
      <c r="BI198" s="281"/>
      <c r="BJ198" s="277"/>
      <c r="BK198" s="278"/>
      <c r="BL198" s="278"/>
      <c r="BM198" s="278"/>
      <c r="BN198" s="279"/>
    </row>
    <row r="199" spans="2:66" ht="20.25" customHeight="1" x14ac:dyDescent="0.4">
      <c r="B199" s="225">
        <f>B197+1</f>
        <v>92</v>
      </c>
      <c r="C199" s="243"/>
      <c r="D199" s="261"/>
      <c r="E199" s="262"/>
      <c r="F199" s="263"/>
      <c r="G199" s="275"/>
      <c r="H199" s="271"/>
      <c r="I199" s="163"/>
      <c r="J199" s="164"/>
      <c r="K199" s="163"/>
      <c r="L199" s="164"/>
      <c r="M199" s="265"/>
      <c r="N199" s="266"/>
      <c r="O199" s="269"/>
      <c r="P199" s="270"/>
      <c r="Q199" s="270"/>
      <c r="R199" s="271"/>
      <c r="S199" s="240"/>
      <c r="T199" s="241"/>
      <c r="U199" s="241"/>
      <c r="V199" s="241"/>
      <c r="W199" s="24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7"/>
      <c r="BG199" s="258"/>
      <c r="BH199" s="259"/>
      <c r="BI199" s="260"/>
      <c r="BJ199" s="248"/>
      <c r="BK199" s="249"/>
      <c r="BL199" s="249"/>
      <c r="BM199" s="249"/>
      <c r="BN199" s="250"/>
    </row>
    <row r="200" spans="2:66" ht="20.25" customHeight="1" x14ac:dyDescent="0.4">
      <c r="B200" s="226"/>
      <c r="C200" s="244"/>
      <c r="D200" s="264"/>
      <c r="E200" s="262"/>
      <c r="F200" s="263"/>
      <c r="G200" s="283"/>
      <c r="H200" s="284"/>
      <c r="I200" s="207"/>
      <c r="J200" s="208">
        <f>G199</f>
        <v>0</v>
      </c>
      <c r="K200" s="207"/>
      <c r="L200" s="208">
        <f>M199</f>
        <v>0</v>
      </c>
      <c r="M200" s="285"/>
      <c r="N200" s="286"/>
      <c r="O200" s="287"/>
      <c r="P200" s="288"/>
      <c r="Q200" s="288"/>
      <c r="R200" s="284"/>
      <c r="S200" s="240"/>
      <c r="T200" s="241"/>
      <c r="U200" s="241"/>
      <c r="V200" s="241"/>
      <c r="W200" s="24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0">
        <f>IF($BI$3="４週",SUM(AA200:BB200),IF($BI$3="暦月",SUM(AA200:BE200),""))</f>
        <v>0</v>
      </c>
      <c r="BG200" s="281"/>
      <c r="BH200" s="282">
        <f>IF($BI$3="４週",BF200/4,IF($BI$3="暦月",(BF200/($BI$8/7)),""))</f>
        <v>0</v>
      </c>
      <c r="BI200" s="281"/>
      <c r="BJ200" s="277"/>
      <c r="BK200" s="278"/>
      <c r="BL200" s="278"/>
      <c r="BM200" s="278"/>
      <c r="BN200" s="279"/>
    </row>
    <row r="201" spans="2:66" ht="20.25" customHeight="1" x14ac:dyDescent="0.4">
      <c r="B201" s="225">
        <f>B199+1</f>
        <v>93</v>
      </c>
      <c r="C201" s="243"/>
      <c r="D201" s="261"/>
      <c r="E201" s="262"/>
      <c r="F201" s="263"/>
      <c r="G201" s="275"/>
      <c r="H201" s="271"/>
      <c r="I201" s="163"/>
      <c r="J201" s="164"/>
      <c r="K201" s="163"/>
      <c r="L201" s="164"/>
      <c r="M201" s="265"/>
      <c r="N201" s="266"/>
      <c r="O201" s="269"/>
      <c r="P201" s="270"/>
      <c r="Q201" s="270"/>
      <c r="R201" s="271"/>
      <c r="S201" s="240"/>
      <c r="T201" s="241"/>
      <c r="U201" s="241"/>
      <c r="V201" s="241"/>
      <c r="W201" s="24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7"/>
      <c r="BG201" s="258"/>
      <c r="BH201" s="259"/>
      <c r="BI201" s="260"/>
      <c r="BJ201" s="248"/>
      <c r="BK201" s="249"/>
      <c r="BL201" s="249"/>
      <c r="BM201" s="249"/>
      <c r="BN201" s="250"/>
    </row>
    <row r="202" spans="2:66" ht="20.25" customHeight="1" x14ac:dyDescent="0.4">
      <c r="B202" s="226"/>
      <c r="C202" s="244"/>
      <c r="D202" s="264"/>
      <c r="E202" s="262"/>
      <c r="F202" s="263"/>
      <c r="G202" s="283"/>
      <c r="H202" s="284"/>
      <c r="I202" s="207"/>
      <c r="J202" s="208">
        <f>G201</f>
        <v>0</v>
      </c>
      <c r="K202" s="207"/>
      <c r="L202" s="208">
        <f>M201</f>
        <v>0</v>
      </c>
      <c r="M202" s="285"/>
      <c r="N202" s="286"/>
      <c r="O202" s="287"/>
      <c r="P202" s="288"/>
      <c r="Q202" s="288"/>
      <c r="R202" s="284"/>
      <c r="S202" s="240"/>
      <c r="T202" s="241"/>
      <c r="U202" s="241"/>
      <c r="V202" s="241"/>
      <c r="W202" s="24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0">
        <f>IF($BI$3="４週",SUM(AA202:BB202),IF($BI$3="暦月",SUM(AA202:BE202),""))</f>
        <v>0</v>
      </c>
      <c r="BG202" s="281"/>
      <c r="BH202" s="282">
        <f>IF($BI$3="４週",BF202/4,IF($BI$3="暦月",(BF202/($BI$8/7)),""))</f>
        <v>0</v>
      </c>
      <c r="BI202" s="281"/>
      <c r="BJ202" s="277"/>
      <c r="BK202" s="278"/>
      <c r="BL202" s="278"/>
      <c r="BM202" s="278"/>
      <c r="BN202" s="279"/>
    </row>
    <row r="203" spans="2:66" ht="20.25" customHeight="1" x14ac:dyDescent="0.4">
      <c r="B203" s="225">
        <f>B201+1</f>
        <v>94</v>
      </c>
      <c r="C203" s="243"/>
      <c r="D203" s="261"/>
      <c r="E203" s="262"/>
      <c r="F203" s="263"/>
      <c r="G203" s="275"/>
      <c r="H203" s="271"/>
      <c r="I203" s="163"/>
      <c r="J203" s="164"/>
      <c r="K203" s="163"/>
      <c r="L203" s="164"/>
      <c r="M203" s="265"/>
      <c r="N203" s="266"/>
      <c r="O203" s="269"/>
      <c r="P203" s="270"/>
      <c r="Q203" s="270"/>
      <c r="R203" s="271"/>
      <c r="S203" s="240"/>
      <c r="T203" s="241"/>
      <c r="U203" s="241"/>
      <c r="V203" s="241"/>
      <c r="W203" s="24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7"/>
      <c r="BG203" s="258"/>
      <c r="BH203" s="259"/>
      <c r="BI203" s="260"/>
      <c r="BJ203" s="248"/>
      <c r="BK203" s="249"/>
      <c r="BL203" s="249"/>
      <c r="BM203" s="249"/>
      <c r="BN203" s="250"/>
    </row>
    <row r="204" spans="2:66" ht="20.25" customHeight="1" x14ac:dyDescent="0.4">
      <c r="B204" s="226"/>
      <c r="C204" s="244"/>
      <c r="D204" s="264"/>
      <c r="E204" s="262"/>
      <c r="F204" s="263"/>
      <c r="G204" s="283"/>
      <c r="H204" s="284"/>
      <c r="I204" s="207"/>
      <c r="J204" s="208">
        <f>G203</f>
        <v>0</v>
      </c>
      <c r="K204" s="207"/>
      <c r="L204" s="208">
        <f>M203</f>
        <v>0</v>
      </c>
      <c r="M204" s="285"/>
      <c r="N204" s="286"/>
      <c r="O204" s="287"/>
      <c r="P204" s="288"/>
      <c r="Q204" s="288"/>
      <c r="R204" s="284"/>
      <c r="S204" s="240"/>
      <c r="T204" s="241"/>
      <c r="U204" s="241"/>
      <c r="V204" s="241"/>
      <c r="W204" s="24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0">
        <f>IF($BI$3="４週",SUM(AA204:BB204),IF($BI$3="暦月",SUM(AA204:BE204),""))</f>
        <v>0</v>
      </c>
      <c r="BG204" s="281"/>
      <c r="BH204" s="282">
        <f>IF($BI$3="４週",BF204/4,IF($BI$3="暦月",(BF204/($BI$8/7)),""))</f>
        <v>0</v>
      </c>
      <c r="BI204" s="281"/>
      <c r="BJ204" s="277"/>
      <c r="BK204" s="278"/>
      <c r="BL204" s="278"/>
      <c r="BM204" s="278"/>
      <c r="BN204" s="279"/>
    </row>
    <row r="205" spans="2:66" ht="20.25" customHeight="1" x14ac:dyDescent="0.4">
      <c r="B205" s="225">
        <f>B203+1</f>
        <v>95</v>
      </c>
      <c r="C205" s="243"/>
      <c r="D205" s="261"/>
      <c r="E205" s="262"/>
      <c r="F205" s="263"/>
      <c r="G205" s="275"/>
      <c r="H205" s="271"/>
      <c r="I205" s="163"/>
      <c r="J205" s="164"/>
      <c r="K205" s="163"/>
      <c r="L205" s="164"/>
      <c r="M205" s="265"/>
      <c r="N205" s="266"/>
      <c r="O205" s="269"/>
      <c r="P205" s="270"/>
      <c r="Q205" s="270"/>
      <c r="R205" s="271"/>
      <c r="S205" s="240"/>
      <c r="T205" s="241"/>
      <c r="U205" s="241"/>
      <c r="V205" s="241"/>
      <c r="W205" s="24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7"/>
      <c r="BG205" s="258"/>
      <c r="BH205" s="259"/>
      <c r="BI205" s="260"/>
      <c r="BJ205" s="248"/>
      <c r="BK205" s="249"/>
      <c r="BL205" s="249"/>
      <c r="BM205" s="249"/>
      <c r="BN205" s="250"/>
    </row>
    <row r="206" spans="2:66" ht="20.25" customHeight="1" x14ac:dyDescent="0.4">
      <c r="B206" s="226"/>
      <c r="C206" s="244"/>
      <c r="D206" s="264"/>
      <c r="E206" s="262"/>
      <c r="F206" s="263"/>
      <c r="G206" s="283"/>
      <c r="H206" s="284"/>
      <c r="I206" s="207"/>
      <c r="J206" s="208">
        <f>G205</f>
        <v>0</v>
      </c>
      <c r="K206" s="207"/>
      <c r="L206" s="208">
        <f>M205</f>
        <v>0</v>
      </c>
      <c r="M206" s="285"/>
      <c r="N206" s="286"/>
      <c r="O206" s="287"/>
      <c r="P206" s="288"/>
      <c r="Q206" s="288"/>
      <c r="R206" s="284"/>
      <c r="S206" s="240"/>
      <c r="T206" s="241"/>
      <c r="U206" s="241"/>
      <c r="V206" s="241"/>
      <c r="W206" s="24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0">
        <f>IF($BI$3="４週",SUM(AA206:BB206),IF($BI$3="暦月",SUM(AA206:BE206),""))</f>
        <v>0</v>
      </c>
      <c r="BG206" s="281"/>
      <c r="BH206" s="282">
        <f>IF($BI$3="４週",BF206/4,IF($BI$3="暦月",(BF206/($BI$8/7)),""))</f>
        <v>0</v>
      </c>
      <c r="BI206" s="281"/>
      <c r="BJ206" s="277"/>
      <c r="BK206" s="278"/>
      <c r="BL206" s="278"/>
      <c r="BM206" s="278"/>
      <c r="BN206" s="279"/>
    </row>
    <row r="207" spans="2:66" ht="20.25" customHeight="1" x14ac:dyDescent="0.4">
      <c r="B207" s="225">
        <f>B205+1</f>
        <v>96</v>
      </c>
      <c r="C207" s="243"/>
      <c r="D207" s="261"/>
      <c r="E207" s="262"/>
      <c r="F207" s="263"/>
      <c r="G207" s="275"/>
      <c r="H207" s="271"/>
      <c r="I207" s="163"/>
      <c r="J207" s="164"/>
      <c r="K207" s="163"/>
      <c r="L207" s="164"/>
      <c r="M207" s="265"/>
      <c r="N207" s="266"/>
      <c r="O207" s="269"/>
      <c r="P207" s="270"/>
      <c r="Q207" s="270"/>
      <c r="R207" s="271"/>
      <c r="S207" s="240"/>
      <c r="T207" s="241"/>
      <c r="U207" s="241"/>
      <c r="V207" s="241"/>
      <c r="W207" s="24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7"/>
      <c r="BG207" s="258"/>
      <c r="BH207" s="259"/>
      <c r="BI207" s="260"/>
      <c r="BJ207" s="248"/>
      <c r="BK207" s="249"/>
      <c r="BL207" s="249"/>
      <c r="BM207" s="249"/>
      <c r="BN207" s="250"/>
    </row>
    <row r="208" spans="2:66" ht="20.25" customHeight="1" x14ac:dyDescent="0.4">
      <c r="B208" s="226"/>
      <c r="C208" s="244"/>
      <c r="D208" s="264"/>
      <c r="E208" s="262"/>
      <c r="F208" s="263"/>
      <c r="G208" s="283"/>
      <c r="H208" s="284"/>
      <c r="I208" s="207"/>
      <c r="J208" s="208">
        <f>G207</f>
        <v>0</v>
      </c>
      <c r="K208" s="207"/>
      <c r="L208" s="208">
        <f>M207</f>
        <v>0</v>
      </c>
      <c r="M208" s="285"/>
      <c r="N208" s="286"/>
      <c r="O208" s="287"/>
      <c r="P208" s="288"/>
      <c r="Q208" s="288"/>
      <c r="R208" s="284"/>
      <c r="S208" s="240"/>
      <c r="T208" s="241"/>
      <c r="U208" s="241"/>
      <c r="V208" s="241"/>
      <c r="W208" s="24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0">
        <f>IF($BI$3="４週",SUM(AA208:BB208),IF($BI$3="暦月",SUM(AA208:BE208),""))</f>
        <v>0</v>
      </c>
      <c r="BG208" s="281"/>
      <c r="BH208" s="282">
        <f>IF($BI$3="４週",BF208/4,IF($BI$3="暦月",(BF208/($BI$8/7)),""))</f>
        <v>0</v>
      </c>
      <c r="BI208" s="281"/>
      <c r="BJ208" s="277"/>
      <c r="BK208" s="278"/>
      <c r="BL208" s="278"/>
      <c r="BM208" s="278"/>
      <c r="BN208" s="279"/>
    </row>
    <row r="209" spans="2:66" ht="20.25" customHeight="1" x14ac:dyDescent="0.4">
      <c r="B209" s="225">
        <f>B207+1</f>
        <v>97</v>
      </c>
      <c r="C209" s="243"/>
      <c r="D209" s="261"/>
      <c r="E209" s="262"/>
      <c r="F209" s="263"/>
      <c r="G209" s="275"/>
      <c r="H209" s="271"/>
      <c r="I209" s="163"/>
      <c r="J209" s="164"/>
      <c r="K209" s="163"/>
      <c r="L209" s="164"/>
      <c r="M209" s="265"/>
      <c r="N209" s="266"/>
      <c r="O209" s="269"/>
      <c r="P209" s="270"/>
      <c r="Q209" s="270"/>
      <c r="R209" s="271"/>
      <c r="S209" s="240"/>
      <c r="T209" s="241"/>
      <c r="U209" s="241"/>
      <c r="V209" s="241"/>
      <c r="W209" s="24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7"/>
      <c r="BG209" s="258"/>
      <c r="BH209" s="259"/>
      <c r="BI209" s="260"/>
      <c r="BJ209" s="248"/>
      <c r="BK209" s="249"/>
      <c r="BL209" s="249"/>
      <c r="BM209" s="249"/>
      <c r="BN209" s="250"/>
    </row>
    <row r="210" spans="2:66" ht="20.25" customHeight="1" x14ac:dyDescent="0.4">
      <c r="B210" s="226"/>
      <c r="C210" s="244"/>
      <c r="D210" s="264"/>
      <c r="E210" s="262"/>
      <c r="F210" s="263"/>
      <c r="G210" s="283"/>
      <c r="H210" s="284"/>
      <c r="I210" s="207"/>
      <c r="J210" s="208">
        <f>G209</f>
        <v>0</v>
      </c>
      <c r="K210" s="207"/>
      <c r="L210" s="208">
        <f>M209</f>
        <v>0</v>
      </c>
      <c r="M210" s="285"/>
      <c r="N210" s="286"/>
      <c r="O210" s="287"/>
      <c r="P210" s="288"/>
      <c r="Q210" s="288"/>
      <c r="R210" s="284"/>
      <c r="S210" s="240"/>
      <c r="T210" s="241"/>
      <c r="U210" s="241"/>
      <c r="V210" s="241"/>
      <c r="W210" s="24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0">
        <f>IF($BI$3="４週",SUM(AA210:BB210),IF($BI$3="暦月",SUM(AA210:BE210),""))</f>
        <v>0</v>
      </c>
      <c r="BG210" s="281"/>
      <c r="BH210" s="282">
        <f>IF($BI$3="４週",BF210/4,IF($BI$3="暦月",(BF210/($BI$8/7)),""))</f>
        <v>0</v>
      </c>
      <c r="BI210" s="281"/>
      <c r="BJ210" s="277"/>
      <c r="BK210" s="278"/>
      <c r="BL210" s="278"/>
      <c r="BM210" s="278"/>
      <c r="BN210" s="279"/>
    </row>
    <row r="211" spans="2:66" ht="20.25" customHeight="1" x14ac:dyDescent="0.4">
      <c r="B211" s="225">
        <f>B209+1</f>
        <v>98</v>
      </c>
      <c r="C211" s="243"/>
      <c r="D211" s="261"/>
      <c r="E211" s="262"/>
      <c r="F211" s="263"/>
      <c r="G211" s="275"/>
      <c r="H211" s="271"/>
      <c r="I211" s="163"/>
      <c r="J211" s="164"/>
      <c r="K211" s="163"/>
      <c r="L211" s="164"/>
      <c r="M211" s="265"/>
      <c r="N211" s="266"/>
      <c r="O211" s="269"/>
      <c r="P211" s="270"/>
      <c r="Q211" s="270"/>
      <c r="R211" s="271"/>
      <c r="S211" s="240"/>
      <c r="T211" s="241"/>
      <c r="U211" s="241"/>
      <c r="V211" s="241"/>
      <c r="W211" s="24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7"/>
      <c r="BG211" s="258"/>
      <c r="BH211" s="259"/>
      <c r="BI211" s="260"/>
      <c r="BJ211" s="248"/>
      <c r="BK211" s="249"/>
      <c r="BL211" s="249"/>
      <c r="BM211" s="249"/>
      <c r="BN211" s="250"/>
    </row>
    <row r="212" spans="2:66" ht="20.25" customHeight="1" x14ac:dyDescent="0.4">
      <c r="B212" s="226"/>
      <c r="C212" s="244"/>
      <c r="D212" s="264"/>
      <c r="E212" s="262"/>
      <c r="F212" s="263"/>
      <c r="G212" s="283"/>
      <c r="H212" s="284"/>
      <c r="I212" s="207"/>
      <c r="J212" s="208">
        <f>G211</f>
        <v>0</v>
      </c>
      <c r="K212" s="207"/>
      <c r="L212" s="208">
        <f>M211</f>
        <v>0</v>
      </c>
      <c r="M212" s="285"/>
      <c r="N212" s="286"/>
      <c r="O212" s="287"/>
      <c r="P212" s="288"/>
      <c r="Q212" s="288"/>
      <c r="R212" s="284"/>
      <c r="S212" s="240"/>
      <c r="T212" s="241"/>
      <c r="U212" s="241"/>
      <c r="V212" s="241"/>
      <c r="W212" s="24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0">
        <f>IF($BI$3="４週",SUM(AA212:BB212),IF($BI$3="暦月",SUM(AA212:BE212),""))</f>
        <v>0</v>
      </c>
      <c r="BG212" s="281"/>
      <c r="BH212" s="282">
        <f>IF($BI$3="４週",BF212/4,IF($BI$3="暦月",(BF212/($BI$8/7)),""))</f>
        <v>0</v>
      </c>
      <c r="BI212" s="281"/>
      <c r="BJ212" s="277"/>
      <c r="BK212" s="278"/>
      <c r="BL212" s="278"/>
      <c r="BM212" s="278"/>
      <c r="BN212" s="279"/>
    </row>
    <row r="213" spans="2:66" ht="20.25" customHeight="1" x14ac:dyDescent="0.4">
      <c r="B213" s="225">
        <f>B211+1</f>
        <v>99</v>
      </c>
      <c r="C213" s="243"/>
      <c r="D213" s="261"/>
      <c r="E213" s="262"/>
      <c r="F213" s="263"/>
      <c r="G213" s="275"/>
      <c r="H213" s="271"/>
      <c r="I213" s="163"/>
      <c r="J213" s="164"/>
      <c r="K213" s="163"/>
      <c r="L213" s="164"/>
      <c r="M213" s="265"/>
      <c r="N213" s="266"/>
      <c r="O213" s="269"/>
      <c r="P213" s="270"/>
      <c r="Q213" s="270"/>
      <c r="R213" s="271"/>
      <c r="S213" s="240"/>
      <c r="T213" s="241"/>
      <c r="U213" s="241"/>
      <c r="V213" s="241"/>
      <c r="W213" s="24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7"/>
      <c r="BG213" s="258"/>
      <c r="BH213" s="259"/>
      <c r="BI213" s="260"/>
      <c r="BJ213" s="248"/>
      <c r="BK213" s="249"/>
      <c r="BL213" s="249"/>
      <c r="BM213" s="249"/>
      <c r="BN213" s="250"/>
    </row>
    <row r="214" spans="2:66" ht="20.25" customHeight="1" x14ac:dyDescent="0.4">
      <c r="B214" s="226"/>
      <c r="C214" s="244"/>
      <c r="D214" s="264"/>
      <c r="E214" s="262"/>
      <c r="F214" s="263"/>
      <c r="G214" s="283"/>
      <c r="H214" s="284"/>
      <c r="I214" s="207"/>
      <c r="J214" s="208">
        <f>G213</f>
        <v>0</v>
      </c>
      <c r="K214" s="207"/>
      <c r="L214" s="208">
        <f>M213</f>
        <v>0</v>
      </c>
      <c r="M214" s="285"/>
      <c r="N214" s="286"/>
      <c r="O214" s="287"/>
      <c r="P214" s="288"/>
      <c r="Q214" s="288"/>
      <c r="R214" s="284"/>
      <c r="S214" s="240"/>
      <c r="T214" s="241"/>
      <c r="U214" s="241"/>
      <c r="V214" s="241"/>
      <c r="W214" s="24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0">
        <f>IF($BI$3="４週",SUM(AA214:BB214),IF($BI$3="暦月",SUM(AA214:BE214),""))</f>
        <v>0</v>
      </c>
      <c r="BG214" s="281"/>
      <c r="BH214" s="282">
        <f>IF($BI$3="４週",BF214/4,IF($BI$3="暦月",(BF214/($BI$8/7)),""))</f>
        <v>0</v>
      </c>
      <c r="BI214" s="281"/>
      <c r="BJ214" s="277"/>
      <c r="BK214" s="278"/>
      <c r="BL214" s="278"/>
      <c r="BM214" s="278"/>
      <c r="BN214" s="279"/>
    </row>
    <row r="215" spans="2:66" ht="20.25" customHeight="1" x14ac:dyDescent="0.4">
      <c r="B215" s="225">
        <f>B213+1</f>
        <v>100</v>
      </c>
      <c r="C215" s="243"/>
      <c r="D215" s="261"/>
      <c r="E215" s="262"/>
      <c r="F215" s="263"/>
      <c r="G215" s="275"/>
      <c r="H215" s="271"/>
      <c r="I215" s="165"/>
      <c r="J215" s="166"/>
      <c r="K215" s="165"/>
      <c r="L215" s="166"/>
      <c r="M215" s="265"/>
      <c r="N215" s="266"/>
      <c r="O215" s="269"/>
      <c r="P215" s="270"/>
      <c r="Q215" s="270"/>
      <c r="R215" s="271"/>
      <c r="S215" s="240"/>
      <c r="T215" s="241"/>
      <c r="U215" s="241"/>
      <c r="V215" s="241"/>
      <c r="W215" s="24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7"/>
      <c r="BG215" s="258"/>
      <c r="BH215" s="259"/>
      <c r="BI215" s="260"/>
      <c r="BJ215" s="248"/>
      <c r="BK215" s="249"/>
      <c r="BL215" s="249"/>
      <c r="BM215" s="249"/>
      <c r="BN215" s="250"/>
    </row>
    <row r="216" spans="2:66" ht="20.25" customHeight="1" thickBot="1" x14ac:dyDescent="0.45">
      <c r="B216" s="227"/>
      <c r="C216" s="319"/>
      <c r="D216" s="320"/>
      <c r="E216" s="321"/>
      <c r="F216" s="322"/>
      <c r="G216" s="310"/>
      <c r="H216" s="311"/>
      <c r="I216" s="190"/>
      <c r="J216" s="191">
        <f>G215</f>
        <v>0</v>
      </c>
      <c r="K216" s="190"/>
      <c r="L216" s="191">
        <f>M215</f>
        <v>0</v>
      </c>
      <c r="M216" s="312"/>
      <c r="N216" s="313"/>
      <c r="O216" s="314"/>
      <c r="P216" s="315"/>
      <c r="Q216" s="315"/>
      <c r="R216" s="311"/>
      <c r="S216" s="316"/>
      <c r="T216" s="317"/>
      <c r="U216" s="317"/>
      <c r="V216" s="317"/>
      <c r="W216" s="31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4">
      <c r="B220" s="49"/>
      <c r="C220" s="49"/>
      <c r="D220" s="49"/>
      <c r="E220" s="49"/>
      <c r="F220" s="49"/>
      <c r="G220" s="69"/>
      <c r="H220" s="69"/>
      <c r="I220" s="69"/>
      <c r="J220" s="69"/>
      <c r="K220" s="69"/>
      <c r="L220" s="69"/>
      <c r="M220" s="124"/>
      <c r="N220" s="125"/>
      <c r="O220" s="289" t="s">
        <v>132</v>
      </c>
      <c r="P220" s="289"/>
      <c r="Q220" s="289" t="s">
        <v>133</v>
      </c>
      <c r="R220" s="289"/>
      <c r="S220" s="289"/>
      <c r="T220" s="289"/>
      <c r="U220" s="125"/>
      <c r="V220" s="309" t="s">
        <v>134</v>
      </c>
      <c r="W220" s="309"/>
      <c r="X220" s="309"/>
      <c r="Y220" s="309"/>
      <c r="Z220" s="129"/>
      <c r="AA220" s="130" t="s">
        <v>135</v>
      </c>
      <c r="AB220" s="130"/>
      <c r="AC220" s="2"/>
      <c r="AD220" s="127"/>
      <c r="AE220" s="289" t="s">
        <v>132</v>
      </c>
      <c r="AF220" s="289"/>
      <c r="AG220" s="289" t="s">
        <v>133</v>
      </c>
      <c r="AH220" s="289"/>
      <c r="AI220" s="289"/>
      <c r="AJ220" s="289"/>
      <c r="AK220" s="125"/>
      <c r="AL220" s="309" t="s">
        <v>134</v>
      </c>
      <c r="AM220" s="309"/>
      <c r="AN220" s="309"/>
      <c r="AO220" s="30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6"/>
      <c r="BK220" s="246"/>
      <c r="BL220" s="246"/>
      <c r="BM220" s="246"/>
      <c r="BN220" s="180"/>
    </row>
    <row r="221" spans="2:66" ht="20.25" customHeight="1" x14ac:dyDescent="0.4">
      <c r="B221" s="49"/>
      <c r="C221" s="49"/>
      <c r="D221" s="49"/>
      <c r="E221" s="49"/>
      <c r="F221" s="49"/>
      <c r="G221" s="69"/>
      <c r="H221" s="69"/>
      <c r="I221" s="69"/>
      <c r="J221" s="69"/>
      <c r="K221" s="69"/>
      <c r="L221" s="69"/>
      <c r="M221" s="124"/>
      <c r="N221" s="125"/>
      <c r="O221" s="295"/>
      <c r="P221" s="295"/>
      <c r="Q221" s="295" t="s">
        <v>136</v>
      </c>
      <c r="R221" s="295"/>
      <c r="S221" s="295" t="s">
        <v>137</v>
      </c>
      <c r="T221" s="295"/>
      <c r="U221" s="125"/>
      <c r="V221" s="295" t="s">
        <v>136</v>
      </c>
      <c r="W221" s="295"/>
      <c r="X221" s="295" t="s">
        <v>137</v>
      </c>
      <c r="Y221" s="295"/>
      <c r="Z221" s="129"/>
      <c r="AA221" s="130" t="s">
        <v>138</v>
      </c>
      <c r="AB221" s="130"/>
      <c r="AC221" s="2"/>
      <c r="AD221" s="127"/>
      <c r="AE221" s="295"/>
      <c r="AF221" s="295"/>
      <c r="AG221" s="295" t="s">
        <v>136</v>
      </c>
      <c r="AH221" s="295"/>
      <c r="AI221" s="295" t="s">
        <v>137</v>
      </c>
      <c r="AJ221" s="295"/>
      <c r="AK221" s="125"/>
      <c r="AL221" s="295" t="s">
        <v>136</v>
      </c>
      <c r="AM221" s="295"/>
      <c r="AN221" s="295" t="s">
        <v>137</v>
      </c>
      <c r="AO221" s="295"/>
      <c r="AP221" s="129"/>
      <c r="AQ221" s="130" t="s">
        <v>138</v>
      </c>
      <c r="AR221" s="130"/>
      <c r="AS221" s="127"/>
      <c r="AT221" s="127"/>
      <c r="AU221" s="131" t="s">
        <v>103</v>
      </c>
      <c r="AV221" s="131"/>
      <c r="AW221" s="131"/>
      <c r="AX221" s="131"/>
      <c r="AY221" s="129"/>
      <c r="AZ221" s="130" t="s">
        <v>104</v>
      </c>
      <c r="BA221" s="131"/>
      <c r="BB221" s="131"/>
      <c r="BC221" s="131"/>
      <c r="BD221" s="129"/>
      <c r="BE221" s="295" t="s">
        <v>139</v>
      </c>
      <c r="BF221" s="295"/>
      <c r="BG221" s="295"/>
      <c r="BH221" s="295"/>
      <c r="BI221" s="76"/>
      <c r="BJ221" s="245"/>
      <c r="BK221" s="245"/>
      <c r="BL221" s="245"/>
      <c r="BM221" s="245"/>
      <c r="BN221" s="180"/>
    </row>
    <row r="222" spans="2:66" ht="20.25" customHeight="1" x14ac:dyDescent="0.4">
      <c r="B222" s="49"/>
      <c r="C222" s="49"/>
      <c r="D222" s="49"/>
      <c r="E222" s="49"/>
      <c r="F222" s="49"/>
      <c r="G222" s="69"/>
      <c r="H222" s="69"/>
      <c r="I222" s="69"/>
      <c r="J222" s="69"/>
      <c r="K222" s="69"/>
      <c r="L222" s="69"/>
      <c r="M222" s="124"/>
      <c r="N222" s="125"/>
      <c r="O222" s="290" t="s">
        <v>6</v>
      </c>
      <c r="P222" s="290"/>
      <c r="Q222" s="291">
        <f>SUMIFS($BF$17:$BF$216,$J$17:$J$216,"看護職員",$L$17:$L$216,"A")</f>
        <v>0</v>
      </c>
      <c r="R222" s="291"/>
      <c r="S222" s="292">
        <f>SUMIFS($BH$17:$BH$216,$J$17:$J$216,"看護職員",$L$17:$L$216,"A")</f>
        <v>0</v>
      </c>
      <c r="T222" s="292"/>
      <c r="U222" s="139"/>
      <c r="V222" s="301">
        <v>0</v>
      </c>
      <c r="W222" s="301"/>
      <c r="X222" s="301">
        <v>0</v>
      </c>
      <c r="Y222" s="301"/>
      <c r="Z222" s="140"/>
      <c r="AA222" s="305">
        <v>0</v>
      </c>
      <c r="AB222" s="306"/>
      <c r="AC222" s="2"/>
      <c r="AD222" s="127"/>
      <c r="AE222" s="290" t="s">
        <v>6</v>
      </c>
      <c r="AF222" s="290"/>
      <c r="AG222" s="291">
        <f>SUMIFS($BF$17:$BF$216,$J$17:$J$216,"介護職員",$L$17:$L$216,"A")</f>
        <v>0</v>
      </c>
      <c r="AH222" s="291"/>
      <c r="AI222" s="292">
        <f>SUMIFS($BH$17:$BH$216,$J$17:$J$216,"介護職員",$L$17:$L$216,"A")</f>
        <v>0</v>
      </c>
      <c r="AJ222" s="292"/>
      <c r="AK222" s="139"/>
      <c r="AL222" s="301">
        <v>0</v>
      </c>
      <c r="AM222" s="301"/>
      <c r="AN222" s="301">
        <v>0</v>
      </c>
      <c r="AO222" s="301"/>
      <c r="AP222" s="140"/>
      <c r="AQ222" s="305">
        <v>0</v>
      </c>
      <c r="AR222" s="306"/>
      <c r="AS222" s="127"/>
      <c r="AT222" s="127"/>
      <c r="AU222" s="307">
        <f>Y236</f>
        <v>0</v>
      </c>
      <c r="AV222" s="290"/>
      <c r="AW222" s="290"/>
      <c r="AX222" s="290"/>
      <c r="AY222" s="181" t="s">
        <v>153</v>
      </c>
      <c r="AZ222" s="307">
        <f>AO236</f>
        <v>0</v>
      </c>
      <c r="BA222" s="308"/>
      <c r="BB222" s="308"/>
      <c r="BC222" s="308"/>
      <c r="BD222" s="181" t="s">
        <v>147</v>
      </c>
      <c r="BE222" s="297">
        <f>ROUNDDOWN(AU222+AZ222,1)</f>
        <v>0</v>
      </c>
      <c r="BF222" s="297"/>
      <c r="BG222" s="297"/>
      <c r="BH222" s="29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290" t="s">
        <v>7</v>
      </c>
      <c r="P223" s="290"/>
      <c r="Q223" s="291">
        <f>SUMIFS($BF$17:$BF$216,$J$17:$J$216,"看護職員",$L$17:$L$216,"B")</f>
        <v>0</v>
      </c>
      <c r="R223" s="291"/>
      <c r="S223" s="292">
        <f>SUMIFS($BH$17:$BH$216,$J$17:$J$216,"看護職員",$L$17:$L$216,"B")</f>
        <v>0</v>
      </c>
      <c r="T223" s="292"/>
      <c r="U223" s="139"/>
      <c r="V223" s="301">
        <v>0</v>
      </c>
      <c r="W223" s="301"/>
      <c r="X223" s="301">
        <v>0</v>
      </c>
      <c r="Y223" s="301"/>
      <c r="Z223" s="140"/>
      <c r="AA223" s="305">
        <v>0</v>
      </c>
      <c r="AB223" s="306"/>
      <c r="AC223" s="2"/>
      <c r="AD223" s="127"/>
      <c r="AE223" s="290" t="s">
        <v>7</v>
      </c>
      <c r="AF223" s="290"/>
      <c r="AG223" s="291">
        <f>SUMIFS($BF$17:$BF$216,$J$17:$J$216,"介護職員",$L$17:$L$216,"B")</f>
        <v>0</v>
      </c>
      <c r="AH223" s="291"/>
      <c r="AI223" s="292">
        <f>SUMIFS($BH$17:$BH$216,$J$17:$J$216,"介護職員",$L$17:$L$216,"B")</f>
        <v>0</v>
      </c>
      <c r="AJ223" s="292"/>
      <c r="AK223" s="139"/>
      <c r="AL223" s="301">
        <v>0</v>
      </c>
      <c r="AM223" s="301"/>
      <c r="AN223" s="301">
        <v>0</v>
      </c>
      <c r="AO223" s="301"/>
      <c r="AP223" s="140"/>
      <c r="AQ223" s="305">
        <v>0</v>
      </c>
      <c r="AR223" s="30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290" t="s">
        <v>8</v>
      </c>
      <c r="P224" s="290"/>
      <c r="Q224" s="291">
        <f>SUMIFS($BF$17:$BF$216,$J$17:$J$216,"看護職員",$L$17:$L$216,"C")</f>
        <v>0</v>
      </c>
      <c r="R224" s="291"/>
      <c r="S224" s="292">
        <f>SUMIFS($BH$17:$BH$216,$J$17:$J$216,"看護職員",$L$17:$L$216,"C")</f>
        <v>0</v>
      </c>
      <c r="T224" s="292"/>
      <c r="U224" s="139"/>
      <c r="V224" s="301">
        <v>0</v>
      </c>
      <c r="W224" s="301"/>
      <c r="X224" s="302">
        <v>0</v>
      </c>
      <c r="Y224" s="302"/>
      <c r="Z224" s="140"/>
      <c r="AA224" s="303" t="s">
        <v>36</v>
      </c>
      <c r="AB224" s="304"/>
      <c r="AC224" s="2"/>
      <c r="AD224" s="127"/>
      <c r="AE224" s="290" t="s">
        <v>8</v>
      </c>
      <c r="AF224" s="290"/>
      <c r="AG224" s="291">
        <f>SUMIFS($BF$17:$BF$216,$J$17:$J$216,"介護職員",$L$17:$L$216,"C")</f>
        <v>0</v>
      </c>
      <c r="AH224" s="291"/>
      <c r="AI224" s="292">
        <f>SUMIFS($BH$17:$BH$216,$J$17:$J$216,"介護職員",$L$17:$L$216,"C")</f>
        <v>0</v>
      </c>
      <c r="AJ224" s="292"/>
      <c r="AK224" s="139"/>
      <c r="AL224" s="301">
        <v>0</v>
      </c>
      <c r="AM224" s="301"/>
      <c r="AN224" s="302">
        <v>0</v>
      </c>
      <c r="AO224" s="302"/>
      <c r="AP224" s="140"/>
      <c r="AQ224" s="303" t="s">
        <v>36</v>
      </c>
      <c r="AR224" s="30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290" t="s">
        <v>9</v>
      </c>
      <c r="P225" s="290"/>
      <c r="Q225" s="291">
        <f>SUMIFS($BF$17:$BF$216,$J$17:$J$216,"看護職員",$L$17:$L$216,"D")</f>
        <v>0</v>
      </c>
      <c r="R225" s="291"/>
      <c r="S225" s="292">
        <f>SUMIFS($BH$17:$BH$216,$J$17:$J$216,"看護職員",$L$17:$L$216,"D")</f>
        <v>0</v>
      </c>
      <c r="T225" s="292"/>
      <c r="U225" s="139"/>
      <c r="V225" s="301">
        <v>0</v>
      </c>
      <c r="W225" s="301"/>
      <c r="X225" s="302">
        <v>0</v>
      </c>
      <c r="Y225" s="302"/>
      <c r="Z225" s="140"/>
      <c r="AA225" s="303" t="s">
        <v>36</v>
      </c>
      <c r="AB225" s="304"/>
      <c r="AC225" s="2"/>
      <c r="AD225" s="127"/>
      <c r="AE225" s="290" t="s">
        <v>9</v>
      </c>
      <c r="AF225" s="290"/>
      <c r="AG225" s="291">
        <f>SUMIFS($BF$17:$BF$216,$J$17:$J$216,"介護職員",$L$17:$L$216,"D")</f>
        <v>0</v>
      </c>
      <c r="AH225" s="291"/>
      <c r="AI225" s="292">
        <f>SUMIFS($BH$17:$BH$216,$J$17:$J$216,"介護職員",$L$17:$L$216,"D")</f>
        <v>0</v>
      </c>
      <c r="AJ225" s="292"/>
      <c r="AK225" s="139"/>
      <c r="AL225" s="301">
        <v>0</v>
      </c>
      <c r="AM225" s="301"/>
      <c r="AN225" s="302">
        <v>0</v>
      </c>
      <c r="AO225" s="302"/>
      <c r="AP225" s="140"/>
      <c r="AQ225" s="303" t="s">
        <v>36</v>
      </c>
      <c r="AR225" s="30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290" t="s">
        <v>139</v>
      </c>
      <c r="P226" s="290"/>
      <c r="Q226" s="291">
        <f>SUM(Q222:R225)</f>
        <v>0</v>
      </c>
      <c r="R226" s="291"/>
      <c r="S226" s="292">
        <f>SUM(S222:T225)</f>
        <v>0</v>
      </c>
      <c r="T226" s="292"/>
      <c r="U226" s="139"/>
      <c r="V226" s="291">
        <f>SUM(V222:W225)</f>
        <v>0</v>
      </c>
      <c r="W226" s="291"/>
      <c r="X226" s="292">
        <f>SUM(X222:Y225)</f>
        <v>0</v>
      </c>
      <c r="Y226" s="292"/>
      <c r="Z226" s="140"/>
      <c r="AA226" s="293">
        <f>SUM(AA222:AB223)</f>
        <v>0</v>
      </c>
      <c r="AB226" s="294"/>
      <c r="AC226" s="2"/>
      <c r="AD226" s="127"/>
      <c r="AE226" s="290" t="s">
        <v>139</v>
      </c>
      <c r="AF226" s="290"/>
      <c r="AG226" s="291">
        <f>SUM(AG222:AH225)</f>
        <v>0</v>
      </c>
      <c r="AH226" s="291"/>
      <c r="AI226" s="292">
        <f>SUM(AI222:AJ225)</f>
        <v>0</v>
      </c>
      <c r="AJ226" s="292"/>
      <c r="AK226" s="139"/>
      <c r="AL226" s="291">
        <f>SUM(AL222:AM225)</f>
        <v>0</v>
      </c>
      <c r="AM226" s="291"/>
      <c r="AN226" s="292">
        <f>SUM(AN222:AO225)</f>
        <v>0</v>
      </c>
      <c r="AO226" s="292"/>
      <c r="AP226" s="140"/>
      <c r="AQ226" s="293">
        <f>SUM(AQ222:AR223)</f>
        <v>0</v>
      </c>
      <c r="AR226" s="294"/>
      <c r="AS226" s="127"/>
      <c r="AT226" s="127"/>
      <c r="AU226" s="290" t="s">
        <v>4</v>
      </c>
      <c r="AV226" s="290"/>
      <c r="AW226" s="290" t="s">
        <v>5</v>
      </c>
      <c r="AX226" s="290"/>
      <c r="AY226" s="290"/>
      <c r="AZ226" s="290"/>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0" t="s">
        <v>6</v>
      </c>
      <c r="AV227" s="290"/>
      <c r="AW227" s="290" t="s">
        <v>94</v>
      </c>
      <c r="AX227" s="290"/>
      <c r="AY227" s="290"/>
      <c r="AZ227" s="290"/>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95" t="s">
        <v>243</v>
      </c>
      <c r="W228" s="396"/>
      <c r="X228" s="137"/>
      <c r="Y228" s="137"/>
      <c r="Z228" s="125"/>
      <c r="AA228" s="125"/>
      <c r="AB228" s="125"/>
      <c r="AC228" s="127"/>
      <c r="AD228" s="127"/>
      <c r="AE228" s="126" t="s">
        <v>142</v>
      </c>
      <c r="AF228" s="125"/>
      <c r="AG228" s="125"/>
      <c r="AH228" s="125"/>
      <c r="AI228" s="125"/>
      <c r="AJ228" s="125"/>
      <c r="AK228" s="160" t="s">
        <v>242</v>
      </c>
      <c r="AL228" s="397" t="str">
        <f>V228</f>
        <v>週</v>
      </c>
      <c r="AM228" s="398"/>
      <c r="AN228" s="137"/>
      <c r="AO228" s="137"/>
      <c r="AP228" s="125"/>
      <c r="AQ228" s="125"/>
      <c r="AR228" s="125"/>
      <c r="AS228" s="127"/>
      <c r="AT228" s="127"/>
      <c r="AU228" s="290" t="s">
        <v>7</v>
      </c>
      <c r="AV228" s="290"/>
      <c r="AW228" s="290" t="s">
        <v>95</v>
      </c>
      <c r="AX228" s="290"/>
      <c r="AY228" s="290"/>
      <c r="AZ228" s="290"/>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0" t="s">
        <v>8</v>
      </c>
      <c r="AV229" s="290"/>
      <c r="AW229" s="290" t="s">
        <v>96</v>
      </c>
      <c r="AX229" s="290"/>
      <c r="AY229" s="290"/>
      <c r="AZ229" s="290"/>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0" t="s">
        <v>9</v>
      </c>
      <c r="AV230" s="290"/>
      <c r="AW230" s="290" t="s">
        <v>157</v>
      </c>
      <c r="AX230" s="290"/>
      <c r="AY230" s="290"/>
      <c r="AZ230" s="290"/>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00">
        <f>IF($V$228="週",X226,V226)</f>
        <v>0</v>
      </c>
      <c r="P231" s="300"/>
      <c r="Q231" s="300"/>
      <c r="R231" s="300"/>
      <c r="S231" s="181" t="s">
        <v>146</v>
      </c>
      <c r="T231" s="290">
        <f>IF($V$228="週",$BE$6,$BI$6)</f>
        <v>40</v>
      </c>
      <c r="U231" s="290"/>
      <c r="V231" s="290"/>
      <c r="W231" s="290"/>
      <c r="X231" s="181" t="s">
        <v>147</v>
      </c>
      <c r="Y231" s="296">
        <f>ROUNDDOWN(O231/T231,1)</f>
        <v>0</v>
      </c>
      <c r="Z231" s="296"/>
      <c r="AA231" s="296"/>
      <c r="AB231" s="296"/>
      <c r="AC231" s="2"/>
      <c r="AD231" s="2"/>
      <c r="AE231" s="300">
        <f>IF($AL$228="週",AN226,AL226)</f>
        <v>0</v>
      </c>
      <c r="AF231" s="300"/>
      <c r="AG231" s="300"/>
      <c r="AH231" s="300"/>
      <c r="AI231" s="181" t="s">
        <v>146</v>
      </c>
      <c r="AJ231" s="290">
        <f>IF($AL$228="週",$BE$6,$BI$6)</f>
        <v>40</v>
      </c>
      <c r="AK231" s="290"/>
      <c r="AL231" s="290"/>
      <c r="AM231" s="290"/>
      <c r="AN231" s="181" t="s">
        <v>147</v>
      </c>
      <c r="AO231" s="296">
        <f>ROUNDDOWN(AE231/AJ231,1)</f>
        <v>0</v>
      </c>
      <c r="AP231" s="296"/>
      <c r="AQ231" s="296"/>
      <c r="AR231" s="296"/>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289"/>
      <c r="Z234" s="289"/>
      <c r="AA234" s="289"/>
      <c r="AB234" s="289"/>
      <c r="AC234" s="2"/>
      <c r="AD234" s="2"/>
      <c r="AE234" s="125" t="s">
        <v>135</v>
      </c>
      <c r="AF234" s="125"/>
      <c r="AG234" s="125"/>
      <c r="AH234" s="125"/>
      <c r="AI234" s="125"/>
      <c r="AJ234" s="125"/>
      <c r="AK234" s="125"/>
      <c r="AL234" s="125"/>
      <c r="AM234" s="125"/>
      <c r="AN234" s="126"/>
      <c r="AO234" s="289"/>
      <c r="AP234" s="289"/>
      <c r="AQ234" s="289"/>
      <c r="AR234" s="289"/>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295" t="s">
        <v>139</v>
      </c>
      <c r="Z235" s="295"/>
      <c r="AA235" s="295"/>
      <c r="AB235" s="295"/>
      <c r="AC235" s="2"/>
      <c r="AD235" s="2"/>
      <c r="AE235" s="129" t="s">
        <v>149</v>
      </c>
      <c r="AF235" s="129"/>
      <c r="AG235" s="129"/>
      <c r="AH235" s="129"/>
      <c r="AI235" s="129"/>
      <c r="AJ235" s="125" t="s">
        <v>150</v>
      </c>
      <c r="AK235" s="129"/>
      <c r="AL235" s="129"/>
      <c r="AM235" s="129"/>
      <c r="AN235" s="129"/>
      <c r="AO235" s="295" t="s">
        <v>139</v>
      </c>
      <c r="AP235" s="295"/>
      <c r="AQ235" s="295"/>
      <c r="AR235" s="295"/>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90">
        <f>AA226</f>
        <v>0</v>
      </c>
      <c r="P236" s="290"/>
      <c r="Q236" s="290"/>
      <c r="R236" s="290"/>
      <c r="S236" s="181" t="s">
        <v>153</v>
      </c>
      <c r="T236" s="296">
        <f>Y231</f>
        <v>0</v>
      </c>
      <c r="U236" s="296"/>
      <c r="V236" s="296"/>
      <c r="W236" s="296"/>
      <c r="X236" s="181" t="s">
        <v>147</v>
      </c>
      <c r="Y236" s="297">
        <f>ROUNDDOWN(O236+T236,1)</f>
        <v>0</v>
      </c>
      <c r="Z236" s="297"/>
      <c r="AA236" s="297"/>
      <c r="AB236" s="297"/>
      <c r="AC236" s="138"/>
      <c r="AD236" s="138"/>
      <c r="AE236" s="298">
        <f>AQ226</f>
        <v>0</v>
      </c>
      <c r="AF236" s="298"/>
      <c r="AG236" s="298"/>
      <c r="AH236" s="298"/>
      <c r="AI236" s="136" t="s">
        <v>153</v>
      </c>
      <c r="AJ236" s="299">
        <f>AO231</f>
        <v>0</v>
      </c>
      <c r="AK236" s="299"/>
      <c r="AL236" s="299"/>
      <c r="AM236" s="299"/>
      <c r="AN236" s="136" t="s">
        <v>147</v>
      </c>
      <c r="AO236" s="297">
        <f>ROUNDDOWN(AE236+AJ236,1)</f>
        <v>0</v>
      </c>
      <c r="AP236" s="297"/>
      <c r="AQ236" s="297"/>
      <c r="AR236" s="29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N19" sqref="N19"/>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F13" sqref="F1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