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5年度\公営企業\02_照会\060129〆公営企業に係る経営比較分析表（令和4年度決算）の分析等について（依頼）\02_県提出\駐車場\0215県より\"/>
    </mc:Choice>
  </mc:AlternateContent>
  <workbookProtection workbookAlgorithmName="SHA-512" workbookHashValue="0Iu2wNgbDVsUtdOVHra+NYEt1lwAEASdayHEd0Q5w2qBpq0jPcTCg8QvmhDqLPMPEH22J8bmfenV+MJ5YikeIw==" workbookSaltValue="qprGQxdclXIYjcpWlRP8AQ==" workbookSpinCount="100000" lockStructure="1"/>
  <bookViews>
    <workbookView xWindow="0" yWindow="0" windowWidth="28800" windowHeight="111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JQ10" i="4" s="1"/>
  <c r="V7" i="5"/>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HX10" i="4"/>
  <c r="DU10" i="4"/>
  <c r="CF10" i="4"/>
  <c r="B10" i="4"/>
  <c r="LJ8" i="4"/>
  <c r="JQ8" i="4"/>
  <c r="HX8" i="4"/>
  <c r="DU8" i="4"/>
  <c r="CF8" i="4"/>
  <c r="AQ8" i="4"/>
  <c r="B8" i="4"/>
  <c r="B6" i="4"/>
  <c r="MI76" i="4" l="1"/>
  <c r="HJ51" i="4"/>
  <c r="MA30" i="4"/>
  <c r="BZ76" i="4"/>
  <c r="IT76" i="4"/>
  <c r="CS51" i="4"/>
  <c r="HJ30" i="4"/>
  <c r="CS30" i="4"/>
  <c r="MA51" i="4"/>
  <c r="C11" i="5"/>
  <c r="D11" i="5"/>
  <c r="E11" i="5"/>
  <c r="B11" i="5"/>
  <c r="BK76" i="4" l="1"/>
  <c r="LH51" i="4"/>
  <c r="BZ51" i="4"/>
  <c r="LT76" i="4"/>
  <c r="GQ51" i="4"/>
  <c r="LH30" i="4"/>
  <c r="BZ30" i="4"/>
  <c r="IE76" i="4"/>
  <c r="GQ30" i="4"/>
  <c r="FX30" i="4"/>
  <c r="BG30" i="4"/>
  <c r="BG51" i="4"/>
  <c r="AV76" i="4"/>
  <c r="KO51" i="4"/>
  <c r="LE76" i="4"/>
  <c r="KO30" i="4"/>
  <c r="HP76" i="4"/>
  <c r="FX51" i="4"/>
  <c r="FE51" i="4"/>
  <c r="HA76" i="4"/>
  <c r="AN51" i="4"/>
  <c r="FE30" i="4"/>
  <c r="AG76" i="4"/>
  <c r="KP76" i="4"/>
  <c r="AN30" i="4"/>
  <c r="JV51" i="4"/>
  <c r="JV30" i="4"/>
  <c r="R76" i="4"/>
  <c r="KA76" i="4"/>
  <c r="EL51" i="4"/>
  <c r="JC30" i="4"/>
  <c r="U30" i="4"/>
  <c r="GL76" i="4"/>
  <c r="U51" i="4"/>
  <c r="EL30" i="4"/>
  <c r="JC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<sst xmlns="http://schemas.openxmlformats.org/spreadsheetml/2006/main" count="278" uniqueCount="139">
  <si>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</si>
  <si>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</si>
  <si>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</si>
  <si>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</si>
  <si>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</si>
  <si>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</si>
  <si>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</si>
  <si>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</si>
  <si>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</si>
  <si>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</si>
  <si>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</si>
  <si>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</si>
  <si>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</si>
  <si>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</si>
  <si>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</si>
  <si>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</si>
  <si>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</si>
  <si>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</si>
  <si>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</si>
  <si>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</si>
  <si>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</si>
  <si>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</si>
  <si>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</si>
  <si>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</si>
  <si>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</si>
  <si>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</si>
  <si>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</si>
  <si>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</si>
  <si>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</si>
  <si>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</si>
  <si>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</si>
  <si>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</si>
  <si>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</si>
  <si>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</si>
  <si>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</si>
  <si>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</si>
  <si>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</si>
  <si>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</si>
  <si>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</si>
  <si>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</si>
  <si>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</si>
  <si>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</si>
  <si>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</si>
  <si>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</si>
  <si>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</si>
  <si>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</si>
  <si>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</si>
  <si>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</si>
  <si>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</si>
  <si>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</si>
  <si>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</si>
  <si>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</si>
  <si>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</si>
  <si>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</si>
  <si>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</si>
  <si>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</si>
  <si>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</si>
  <si>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</si>
  <si>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</si>
  <si>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</si>
  <si>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</si>
  <si>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</si>
  <si>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</si>
  <si>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</si>
  <si>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</si>
  <si>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</si>
  <si>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</si>
  <si>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</si>
  <si>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</si>
  <si>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</si>
  <si>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</si>
  <si>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</si>
  <si>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</si>
  <si>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</si>
  <si>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</si>
  <si>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</si>
  <si>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</si>
  <si>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</si>
  <si>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</si>
  <si>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</si>
  <si>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</si>
  <si>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</si>
  <si>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</si>
  <si>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</si>
  <si>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</si>
  <si>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</si>
  <si>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</si>
  <si>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</si>
  <si>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</si>
  <si>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</si>
  <si>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</si>
  <si>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</si>
  <si>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</si>
  <si>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</si>
  <si>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</si>
  <si>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</si>
  <si>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</si>
  <si>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</si>
  <si>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</si>
  <si>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</si>
  <si>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</si>
  <si>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</si>
  <si>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</si>
  <si>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</si>
  <si>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</si>
  <si>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</si>
  <si>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</si>
  <si>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当該値(N-4)</t>
    <phoneticPr fontId="5"/>
  </si>
  <si>
    <t>当該値(N-1)</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</si>
  <si>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</si>
  <si>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</si>
  <si>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</si>
  <si>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</si>
  <si>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</si>
  <si>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</si>
  <si>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</si>
  <si>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</si>
  <si>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</si>
  <si>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</si>
  <si>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</si>
  <si>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</si>
  <si>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</si>
  <si>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</si>
  <si>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</si>
  <si>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</si>
  <si>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</si>
  <si>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</si>
  <si>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</si>
  <si>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</si>
  <si>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</si>
  <si>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</si>
  <si>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</si>
  <si>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</si>
  <si>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</si>
  <si>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</si>
  <si>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施設利用者が中心となって利用する駐車場であるため、新型コロナウイルス感染症の制限が減ったことで増加した施設利用者の増加に合わせ、稼働率が増加した。
なお、建設当時から近隣の駐車場環境が変化していることなどの影響により、稼働率は他の類似施設との比較で低い水準で推移している。
設備関係での変更点として、駐車場建設当初から使用していたフラップ板を更新する必要が生じたが、現在の公債費の状況を踏まえ、リース導入として各年度の費用として対応することとなった。
単年度では収益的収支比率、売上高GOP比率及びEBITDAの各指標は悪化しているものの、次年度以降の収益性に影響するものではない。
公債費の影響により収益は赤字が継続しており、料金収入の確保に努めるとともに、着実な企業債の償還を行っていく。</t>
    <phoneticPr fontId="5"/>
  </si>
  <si>
    <t>令和4年度は新型コロナウイルスによる施設利用の制限が減り、駐車場利用が見込まれる大規模催事の利用が回復したこともあって、駐車場の稼働率は前年より14.7ポイント増加と大幅に回復した。
また、近隣に低料金の民間駐車場が増加していることも、稼働率が上がらない要因と考えられる。</t>
    <phoneticPr fontId="5"/>
  </si>
  <si>
    <t>本駐車場は、青森市民ホールの附置義務駐車場であり、施設の収益等の状況は、施設の利用状況に左右される。
令和4年度は新型コロナウイルスによる施設利用の制限が減り、駐車場利用が見込まれる大規模催事の利用が回復したこともあって、駐車場の稼働率は前年より14.7ポイント増加と大幅に回復した。
一方で、駐車場フラップ板を新規にリース導入した費用等で短期的に総費用が増加し、売上高GOP比率及びEBITDAがマイナスとなった。但し、設備投資であり経常的な経費の増額ではないため、次年度以降の収益性に影響があるものではない。
なお、公債費の償還が支出の大半を占めるため、償還が終了する令和９年度までは赤字経営が続く見込みである。</t>
    <rPh sb="131" eb="133">
      <t>ゾウカ</t>
    </rPh>
    <rPh sb="143" eb="145">
      <t>イッポウ</t>
    </rPh>
    <rPh sb="190" eb="191">
      <t>オヨ</t>
    </rPh>
    <rPh sb="208" eb="209">
      <t>タダ</t>
    </rPh>
    <rPh sb="211" eb="213">
      <t>セツビ</t>
    </rPh>
    <rPh sb="213" eb="215">
      <t>トウシ</t>
    </rPh>
    <rPh sb="218" eb="221">
      <t>ケイジョウテキ</t>
    </rPh>
    <rPh sb="222" eb="224">
      <t>ケイヒ</t>
    </rPh>
    <rPh sb="225" eb="227">
      <t>ゾウガク</t>
    </rPh>
    <phoneticPr fontId="5"/>
  </si>
  <si>
    <t xml:space="preserve">【⑩企業債残高対料金収入比率のR2報告数値に誤り。誤：0％、正：2,270.3％】
企業債残高対料金収入比率は類似施設平均を大きく上回る状態が継続しており、企業債の償還が終了する令和９年度まで改善は期待できない。
</t>
    <rPh sb="2" eb="4">
      <t>キギョウ</t>
    </rPh>
    <rPh sb="4" eb="5">
      <t>サイ</t>
    </rPh>
    <rPh sb="5" eb="7">
      <t>ザンダカ</t>
    </rPh>
    <rPh sb="7" eb="8">
      <t>タイ</t>
    </rPh>
    <rPh sb="8" eb="14">
      <t>リョウキンシュウニュウヒリツ</t>
    </rPh>
    <rPh sb="17" eb="19">
      <t>ホウコク</t>
    </rPh>
    <rPh sb="19" eb="21">
      <t>スウチ</t>
    </rPh>
    <rPh sb="22" eb="23">
      <t>アヤマ</t>
    </rPh>
    <rPh sb="25" eb="26">
      <t>アヤマ</t>
    </rPh>
    <rPh sb="30" eb="31">
      <t>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</si>
</sst>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67</c:v>
                </c:pt>
                <c:pt idx="1">
                  <c:v>55.7</c:v>
                </c:pt>
                <c:pt idx="2">
                  <c:v>27.6</c:v>
                </c:pt>
                <c:pt idx="3">
                  <c:v>29.3</c:v>
                </c:pt>
                <c:pt idx="4">
                  <c:v>22.9</c:v>
                </c:pt>
              </c:numCache>
            </c:numRef>
          </c:val>
          <c:extLst xmlns:c16r2="http://schemas.microsoft.com/office/drawing/2015/06/chart">
            <c:ext xmlns:c16="http://schemas.microsoft.com/office/drawing/2014/chart" uri="{C3380CC4-5D6E-409C-BE32-E72D297353CC}">
              <c16:uniqueId val="{00000000-7D62-496E-9899-186DB8E1D363}"/>
            </c:ext>
          </c:extLst>
        </c:ser>
        <c:dLbls>
          <c:showLegendKey val="0"/>
          <c:showVal val="0"/>
          <c:showCatName val="0"/>
          <c:showSerName val="0"/>
          <c:showPercent val="0"/>
          <c:showBubbleSize val="0"/>
        </c:dLbls>
        <c:gapWidth val="150"/>
        <c:axId val="588389888"/>
        <c:axId val="58838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xmlns:c16r2="http://schemas.microsoft.com/office/drawing/2015/06/chart">
            <c:ext xmlns:c16="http://schemas.microsoft.com/office/drawing/2014/chart" uri="{C3380CC4-5D6E-409C-BE32-E72D297353CC}">
              <c16:uniqueId val="{00000001-7D62-496E-9899-186DB8E1D363}"/>
            </c:ext>
          </c:extLst>
        </c:ser>
        <c:dLbls>
          <c:showLegendKey val="0"/>
          <c:showVal val="0"/>
          <c:showCatName val="0"/>
          <c:showSerName val="0"/>
          <c:showPercent val="0"/>
          <c:showBubbleSize val="0"/>
        </c:dLbls>
        <c:marker val="1"/>
        <c:smooth val="0"/>
        <c:axId val="588389888"/>
        <c:axId val="588389104"/>
      </c:lineChart>
      <c:catAx>
        <c:axId val="588389888"/>
        <c:scaling>
          <c:orientation val="minMax"/>
        </c:scaling>
        <c:delete val="1"/>
        <c:axPos val="b"/>
        <c:numFmt formatCode="General" sourceLinked="1"/>
        <c:majorTickMark val="none"/>
        <c:minorTickMark val="none"/>
        <c:tickLblPos val="none"/>
        <c:crossAx val="588389104"/>
        <c:crosses val="autoZero"/>
        <c:auto val="1"/>
        <c:lblAlgn val="ctr"/>
        <c:lblOffset val="100"/>
        <c:noMultiLvlLbl val="1"/>
      </c:catAx>
      <c:valAx>
        <c:axId val="58838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38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1215.9000000000001</c:v>
                </c:pt>
                <c:pt idx="1">
                  <c:v>1278.7</c:v>
                </c:pt>
                <c:pt idx="2">
                  <c:v>0</c:v>
                </c:pt>
                <c:pt idx="3">
                  <c:v>1823.7</c:v>
                </c:pt>
                <c:pt idx="4">
                  <c:v>970.7</c:v>
                </c:pt>
              </c:numCache>
            </c:numRef>
          </c:val>
          <c:extLst xmlns:c16r2="http://schemas.microsoft.com/office/drawing/2015/06/chart">
            <c:ext xmlns:c16="http://schemas.microsoft.com/office/drawing/2014/chart" uri="{C3380CC4-5D6E-409C-BE32-E72D297353CC}">
              <c16:uniqueId val="{00000000-33DA-4F47-B795-832084D27FD0}"/>
            </c:ext>
          </c:extLst>
        </c:ser>
        <c:dLbls>
          <c:showLegendKey val="0"/>
          <c:showVal val="0"/>
          <c:showCatName val="0"/>
          <c:showSerName val="0"/>
          <c:showPercent val="0"/>
          <c:showBubbleSize val="0"/>
        </c:dLbls>
        <c:gapWidth val="150"/>
        <c:axId val="588390280"/>
        <c:axId val="58838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xmlns:c16r2="http://schemas.microsoft.com/office/drawing/2015/06/chart">
            <c:ext xmlns:c16="http://schemas.microsoft.com/office/drawing/2014/chart" uri="{C3380CC4-5D6E-409C-BE32-E72D297353CC}">
              <c16:uniqueId val="{00000001-33DA-4F47-B795-832084D27FD0}"/>
            </c:ext>
          </c:extLst>
        </c:ser>
        <c:dLbls>
          <c:showLegendKey val="0"/>
          <c:showVal val="0"/>
          <c:showCatName val="0"/>
          <c:showSerName val="0"/>
          <c:showPercent val="0"/>
          <c:showBubbleSize val="0"/>
        </c:dLbls>
        <c:marker val="1"/>
        <c:smooth val="0"/>
        <c:axId val="588390280"/>
        <c:axId val="588384400"/>
      </c:lineChart>
      <c:catAx>
        <c:axId val="588390280"/>
        <c:scaling>
          <c:orientation val="minMax"/>
        </c:scaling>
        <c:delete val="1"/>
        <c:axPos val="b"/>
        <c:numFmt formatCode="General" sourceLinked="1"/>
        <c:majorTickMark val="none"/>
        <c:minorTickMark val="none"/>
        <c:tickLblPos val="none"/>
        <c:crossAx val="588384400"/>
        <c:crosses val="autoZero"/>
        <c:auto val="1"/>
        <c:lblAlgn val="ctr"/>
        <c:lblOffset val="100"/>
        <c:noMultiLvlLbl val="1"/>
      </c:catAx>
      <c:valAx>
        <c:axId val="58838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39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C97-4FD5-B0EE-3D098E6FBAA2}"/>
            </c:ext>
          </c:extLst>
        </c:ser>
        <c:dLbls>
          <c:showLegendKey val="0"/>
          <c:showVal val="0"/>
          <c:showCatName val="0"/>
          <c:showSerName val="0"/>
          <c:showPercent val="0"/>
          <c:showBubbleSize val="0"/>
        </c:dLbls>
        <c:gapWidth val="150"/>
        <c:axId val="588385184"/>
        <c:axId val="58480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C97-4FD5-B0EE-3D098E6FBAA2}"/>
            </c:ext>
          </c:extLst>
        </c:ser>
        <c:dLbls>
          <c:showLegendKey val="0"/>
          <c:showVal val="0"/>
          <c:showCatName val="0"/>
          <c:showSerName val="0"/>
          <c:showPercent val="0"/>
          <c:showBubbleSize val="0"/>
        </c:dLbls>
        <c:marker val="1"/>
        <c:smooth val="0"/>
        <c:axId val="588385184"/>
        <c:axId val="584805224"/>
      </c:lineChart>
      <c:catAx>
        <c:axId val="588385184"/>
        <c:scaling>
          <c:orientation val="minMax"/>
        </c:scaling>
        <c:delete val="1"/>
        <c:axPos val="b"/>
        <c:numFmt formatCode="General" sourceLinked="1"/>
        <c:majorTickMark val="none"/>
        <c:minorTickMark val="none"/>
        <c:tickLblPos val="none"/>
        <c:crossAx val="584805224"/>
        <c:crosses val="autoZero"/>
        <c:auto val="1"/>
        <c:lblAlgn val="ctr"/>
        <c:lblOffset val="100"/>
        <c:noMultiLvlLbl val="1"/>
      </c:catAx>
      <c:valAx>
        <c:axId val="58480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3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8C7-4F99-ABB1-E7F1EDDAA4EE}"/>
            </c:ext>
          </c:extLst>
        </c:ser>
        <c:dLbls>
          <c:showLegendKey val="0"/>
          <c:showVal val="0"/>
          <c:showCatName val="0"/>
          <c:showSerName val="0"/>
          <c:showPercent val="0"/>
          <c:showBubbleSize val="0"/>
        </c:dLbls>
        <c:gapWidth val="150"/>
        <c:axId val="584809928"/>
        <c:axId val="5848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8C7-4F99-ABB1-E7F1EDDAA4EE}"/>
            </c:ext>
          </c:extLst>
        </c:ser>
        <c:dLbls>
          <c:showLegendKey val="0"/>
          <c:showVal val="0"/>
          <c:showCatName val="0"/>
          <c:showSerName val="0"/>
          <c:showPercent val="0"/>
          <c:showBubbleSize val="0"/>
        </c:dLbls>
        <c:marker val="1"/>
        <c:smooth val="0"/>
        <c:axId val="584809928"/>
        <c:axId val="584806400"/>
      </c:lineChart>
      <c:catAx>
        <c:axId val="584809928"/>
        <c:scaling>
          <c:orientation val="minMax"/>
        </c:scaling>
        <c:delete val="1"/>
        <c:axPos val="b"/>
        <c:numFmt formatCode="General" sourceLinked="1"/>
        <c:majorTickMark val="none"/>
        <c:minorTickMark val="none"/>
        <c:tickLblPos val="none"/>
        <c:crossAx val="584806400"/>
        <c:crosses val="autoZero"/>
        <c:auto val="1"/>
        <c:lblAlgn val="ctr"/>
        <c:lblOffset val="100"/>
        <c:noMultiLvlLbl val="1"/>
      </c:catAx>
      <c:valAx>
        <c:axId val="58480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80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0B-4EE2-82A3-5A0DBFA62945}"/>
            </c:ext>
          </c:extLst>
        </c:ser>
        <c:dLbls>
          <c:showLegendKey val="0"/>
          <c:showVal val="0"/>
          <c:showCatName val="0"/>
          <c:showSerName val="0"/>
          <c:showPercent val="0"/>
          <c:showBubbleSize val="0"/>
        </c:dLbls>
        <c:gapWidth val="150"/>
        <c:axId val="584808360"/>
        <c:axId val="2566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xmlns:c16r2="http://schemas.microsoft.com/office/drawing/2015/06/chart">
            <c:ext xmlns:c16="http://schemas.microsoft.com/office/drawing/2014/chart" uri="{C3380CC4-5D6E-409C-BE32-E72D297353CC}">
              <c16:uniqueId val="{00000001-D90B-4EE2-82A3-5A0DBFA62945}"/>
            </c:ext>
          </c:extLst>
        </c:ser>
        <c:dLbls>
          <c:showLegendKey val="0"/>
          <c:showVal val="0"/>
          <c:showCatName val="0"/>
          <c:showSerName val="0"/>
          <c:showPercent val="0"/>
          <c:showBubbleSize val="0"/>
        </c:dLbls>
        <c:marker val="1"/>
        <c:smooth val="0"/>
        <c:axId val="584808360"/>
        <c:axId val="256629952"/>
      </c:lineChart>
      <c:catAx>
        <c:axId val="584808360"/>
        <c:scaling>
          <c:orientation val="minMax"/>
        </c:scaling>
        <c:delete val="1"/>
        <c:axPos val="b"/>
        <c:numFmt formatCode="General" sourceLinked="1"/>
        <c:majorTickMark val="none"/>
        <c:minorTickMark val="none"/>
        <c:tickLblPos val="none"/>
        <c:crossAx val="256629952"/>
        <c:crosses val="autoZero"/>
        <c:auto val="1"/>
        <c:lblAlgn val="ctr"/>
        <c:lblOffset val="100"/>
        <c:noMultiLvlLbl val="1"/>
      </c:catAx>
      <c:valAx>
        <c:axId val="25662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80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D6-49E9-B9E9-D2AB88E5614C}"/>
            </c:ext>
          </c:extLst>
        </c:ser>
        <c:dLbls>
          <c:showLegendKey val="0"/>
          <c:showVal val="0"/>
          <c:showCatName val="0"/>
          <c:showSerName val="0"/>
          <c:showPercent val="0"/>
          <c:showBubbleSize val="0"/>
        </c:dLbls>
        <c:gapWidth val="150"/>
        <c:axId val="256632696"/>
        <c:axId val="2566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xmlns:c16r2="http://schemas.microsoft.com/office/drawing/2015/06/chart">
            <c:ext xmlns:c16="http://schemas.microsoft.com/office/drawing/2014/chart" uri="{C3380CC4-5D6E-409C-BE32-E72D297353CC}">
              <c16:uniqueId val="{00000001-02D6-49E9-B9E9-D2AB88E5614C}"/>
            </c:ext>
          </c:extLst>
        </c:ser>
        <c:dLbls>
          <c:showLegendKey val="0"/>
          <c:showVal val="0"/>
          <c:showCatName val="0"/>
          <c:showSerName val="0"/>
          <c:showPercent val="0"/>
          <c:showBubbleSize val="0"/>
        </c:dLbls>
        <c:marker val="1"/>
        <c:smooth val="0"/>
        <c:axId val="256632696"/>
        <c:axId val="256633088"/>
      </c:lineChart>
      <c:catAx>
        <c:axId val="256632696"/>
        <c:scaling>
          <c:orientation val="minMax"/>
        </c:scaling>
        <c:delete val="1"/>
        <c:axPos val="b"/>
        <c:numFmt formatCode="General" sourceLinked="1"/>
        <c:majorTickMark val="none"/>
        <c:minorTickMark val="none"/>
        <c:tickLblPos val="none"/>
        <c:crossAx val="256633088"/>
        <c:crosses val="autoZero"/>
        <c:auto val="1"/>
        <c:lblAlgn val="ctr"/>
        <c:lblOffset val="100"/>
        <c:noMultiLvlLbl val="1"/>
      </c:catAx>
      <c:valAx>
        <c:axId val="25663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63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64.7</c:v>
                </c:pt>
                <c:pt idx="1">
                  <c:v>52.9</c:v>
                </c:pt>
                <c:pt idx="2">
                  <c:v>32.4</c:v>
                </c:pt>
                <c:pt idx="3">
                  <c:v>26.5</c:v>
                </c:pt>
                <c:pt idx="4">
                  <c:v>41.2</c:v>
                </c:pt>
              </c:numCache>
            </c:numRef>
          </c:val>
          <c:extLst xmlns:c16r2="http://schemas.microsoft.com/office/drawing/2015/06/chart">
            <c:ext xmlns:c16="http://schemas.microsoft.com/office/drawing/2014/chart" uri="{C3380CC4-5D6E-409C-BE32-E72D297353CC}">
              <c16:uniqueId val="{00000000-B8ED-4C61-A08A-2872EC2143A9}"/>
            </c:ext>
          </c:extLst>
        </c:ser>
        <c:dLbls>
          <c:showLegendKey val="0"/>
          <c:showVal val="0"/>
          <c:showCatName val="0"/>
          <c:showSerName val="0"/>
          <c:showPercent val="0"/>
          <c:showBubbleSize val="0"/>
        </c:dLbls>
        <c:gapWidth val="150"/>
        <c:axId val="525096296"/>
        <c:axId val="5251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xmlns:c16r2="http://schemas.microsoft.com/office/drawing/2015/06/chart">
            <c:ext xmlns:c16="http://schemas.microsoft.com/office/drawing/2014/chart" uri="{C3380CC4-5D6E-409C-BE32-E72D297353CC}">
              <c16:uniqueId val="{00000001-B8ED-4C61-A08A-2872EC2143A9}"/>
            </c:ext>
          </c:extLst>
        </c:ser>
        <c:dLbls>
          <c:showLegendKey val="0"/>
          <c:showVal val="0"/>
          <c:showCatName val="0"/>
          <c:showSerName val="0"/>
          <c:showPercent val="0"/>
          <c:showBubbleSize val="0"/>
        </c:dLbls>
        <c:marker val="1"/>
        <c:smooth val="0"/>
        <c:axId val="525096296"/>
        <c:axId val="525100608"/>
      </c:lineChart>
      <c:catAx>
        <c:axId val="525096296"/>
        <c:scaling>
          <c:orientation val="minMax"/>
        </c:scaling>
        <c:delete val="1"/>
        <c:axPos val="b"/>
        <c:numFmt formatCode="General" sourceLinked="1"/>
        <c:majorTickMark val="none"/>
        <c:minorTickMark val="none"/>
        <c:tickLblPos val="none"/>
        <c:crossAx val="525100608"/>
        <c:crosses val="autoZero"/>
        <c:auto val="1"/>
        <c:lblAlgn val="ctr"/>
        <c:lblOffset val="100"/>
        <c:noMultiLvlLbl val="1"/>
      </c:catAx>
      <c:valAx>
        <c:axId val="52510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096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96</c:v>
                </c:pt>
                <c:pt idx="1">
                  <c:v>93.2</c:v>
                </c:pt>
                <c:pt idx="2">
                  <c:v>95.5</c:v>
                </c:pt>
                <c:pt idx="3">
                  <c:v>97</c:v>
                </c:pt>
                <c:pt idx="4">
                  <c:v>-117.6</c:v>
                </c:pt>
              </c:numCache>
            </c:numRef>
          </c:val>
          <c:extLst xmlns:c16r2="http://schemas.microsoft.com/office/drawing/2015/06/chart">
            <c:ext xmlns:c16="http://schemas.microsoft.com/office/drawing/2014/chart" uri="{C3380CC4-5D6E-409C-BE32-E72D297353CC}">
              <c16:uniqueId val="{00000000-A8AA-4860-AA2E-BB2B90E91810}"/>
            </c:ext>
          </c:extLst>
        </c:ser>
        <c:dLbls>
          <c:showLegendKey val="0"/>
          <c:showVal val="0"/>
          <c:showCatName val="0"/>
          <c:showSerName val="0"/>
          <c:showPercent val="0"/>
          <c:showBubbleSize val="0"/>
        </c:dLbls>
        <c:gapWidth val="150"/>
        <c:axId val="525101784"/>
        <c:axId val="52357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xmlns:c16r2="http://schemas.microsoft.com/office/drawing/2015/06/chart">
            <c:ext xmlns:c16="http://schemas.microsoft.com/office/drawing/2014/chart" uri="{C3380CC4-5D6E-409C-BE32-E72D297353CC}">
              <c16:uniqueId val="{00000001-A8AA-4860-AA2E-BB2B90E91810}"/>
            </c:ext>
          </c:extLst>
        </c:ser>
        <c:dLbls>
          <c:showLegendKey val="0"/>
          <c:showVal val="0"/>
          <c:showCatName val="0"/>
          <c:showSerName val="0"/>
          <c:showPercent val="0"/>
          <c:showBubbleSize val="0"/>
        </c:dLbls>
        <c:marker val="1"/>
        <c:smooth val="0"/>
        <c:axId val="525101784"/>
        <c:axId val="523578192"/>
      </c:lineChart>
      <c:catAx>
        <c:axId val="525101784"/>
        <c:scaling>
          <c:orientation val="minMax"/>
        </c:scaling>
        <c:delete val="1"/>
        <c:axPos val="b"/>
        <c:numFmt formatCode="General" sourceLinked="1"/>
        <c:majorTickMark val="none"/>
        <c:minorTickMark val="none"/>
        <c:tickLblPos val="none"/>
        <c:crossAx val="523578192"/>
        <c:crosses val="autoZero"/>
        <c:auto val="1"/>
        <c:lblAlgn val="ctr"/>
        <c:lblOffset val="100"/>
        <c:noMultiLvlLbl val="1"/>
      </c:catAx>
      <c:valAx>
        <c:axId val="52357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10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4498</c:v>
                </c:pt>
                <c:pt idx="1">
                  <c:v>3659</c:v>
                </c:pt>
                <c:pt idx="2">
                  <c:v>1806</c:v>
                </c:pt>
                <c:pt idx="3">
                  <c:v>1933</c:v>
                </c:pt>
                <c:pt idx="4">
                  <c:v>-3602</c:v>
                </c:pt>
              </c:numCache>
            </c:numRef>
          </c:val>
          <c:extLst xmlns:c16r2="http://schemas.microsoft.com/office/drawing/2015/06/chart">
            <c:ext xmlns:c16="http://schemas.microsoft.com/office/drawing/2014/chart" uri="{C3380CC4-5D6E-409C-BE32-E72D297353CC}">
              <c16:uniqueId val="{00000000-9572-43E7-95D1-96D5FC4F6B98}"/>
            </c:ext>
          </c:extLst>
        </c:ser>
        <c:dLbls>
          <c:showLegendKey val="0"/>
          <c:showVal val="0"/>
          <c:showCatName val="0"/>
          <c:showSerName val="0"/>
          <c:showPercent val="0"/>
          <c:showBubbleSize val="0"/>
        </c:dLbls>
        <c:gapWidth val="150"/>
        <c:axId val="523573880"/>
        <c:axId val="52357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xmlns:c16r2="http://schemas.microsoft.com/office/drawing/2015/06/chart">
            <c:ext xmlns:c16="http://schemas.microsoft.com/office/drawing/2014/chart" uri="{C3380CC4-5D6E-409C-BE32-E72D297353CC}">
              <c16:uniqueId val="{00000001-9572-43E7-95D1-96D5FC4F6B98}"/>
            </c:ext>
          </c:extLst>
        </c:ser>
        <c:dLbls>
          <c:showLegendKey val="0"/>
          <c:showVal val="0"/>
          <c:showCatName val="0"/>
          <c:showSerName val="0"/>
          <c:showPercent val="0"/>
          <c:showBubbleSize val="0"/>
        </c:dLbls>
        <c:marker val="1"/>
        <c:smooth val="0"/>
        <c:axId val="523573880"/>
        <c:axId val="523575056"/>
      </c:lineChart>
      <c:catAx>
        <c:axId val="523573880"/>
        <c:scaling>
          <c:orientation val="minMax"/>
        </c:scaling>
        <c:delete val="1"/>
        <c:axPos val="b"/>
        <c:numFmt formatCode="General" sourceLinked="1"/>
        <c:majorTickMark val="none"/>
        <c:minorTickMark val="none"/>
        <c:tickLblPos val="none"/>
        <c:crossAx val="523575056"/>
        <c:crosses val="autoZero"/>
        <c:auto val="1"/>
        <c:lblAlgn val="ctr"/>
        <c:lblOffset val="100"/>
        <c:noMultiLvlLbl val="1"/>
      </c:catAx>
      <c:valAx>
        <c:axId val="523575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57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49"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青森県青森市　青森市民ホール地下駐車場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67</v>
      </c>
      <c r="V31" s="116"/>
      <c r="W31" s="116"/>
      <c r="X31" s="116"/>
      <c r="Y31" s="116"/>
      <c r="Z31" s="116"/>
      <c r="AA31" s="116"/>
      <c r="AB31" s="116"/>
      <c r="AC31" s="116"/>
      <c r="AD31" s="116"/>
      <c r="AE31" s="116"/>
      <c r="AF31" s="116"/>
      <c r="AG31" s="116"/>
      <c r="AH31" s="116"/>
      <c r="AI31" s="116"/>
      <c r="AJ31" s="116"/>
      <c r="AK31" s="116"/>
      <c r="AL31" s="116"/>
      <c r="AM31" s="116"/>
      <c r="AN31" s="116">
        <f>データ!Z7</f>
        <v>55.7</v>
      </c>
      <c r="AO31" s="116"/>
      <c r="AP31" s="116"/>
      <c r="AQ31" s="116"/>
      <c r="AR31" s="116"/>
      <c r="AS31" s="116"/>
      <c r="AT31" s="116"/>
      <c r="AU31" s="116"/>
      <c r="AV31" s="116"/>
      <c r="AW31" s="116"/>
      <c r="AX31" s="116"/>
      <c r="AY31" s="116"/>
      <c r="AZ31" s="116"/>
      <c r="BA31" s="116"/>
      <c r="BB31" s="116"/>
      <c r="BC31" s="116"/>
      <c r="BD31" s="116"/>
      <c r="BE31" s="116"/>
      <c r="BF31" s="116"/>
      <c r="BG31" s="116">
        <f>データ!AA7</f>
        <v>27.6</v>
      </c>
      <c r="BH31" s="116"/>
      <c r="BI31" s="116"/>
      <c r="BJ31" s="116"/>
      <c r="BK31" s="116"/>
      <c r="BL31" s="116"/>
      <c r="BM31" s="116"/>
      <c r="BN31" s="116"/>
      <c r="BO31" s="116"/>
      <c r="BP31" s="116"/>
      <c r="BQ31" s="116"/>
      <c r="BR31" s="116"/>
      <c r="BS31" s="116"/>
      <c r="BT31" s="116"/>
      <c r="BU31" s="116"/>
      <c r="BV31" s="116"/>
      <c r="BW31" s="116"/>
      <c r="BX31" s="116"/>
      <c r="BY31" s="116"/>
      <c r="BZ31" s="116">
        <f>データ!AB7</f>
        <v>29.3</v>
      </c>
      <c r="CA31" s="116"/>
      <c r="CB31" s="116"/>
      <c r="CC31" s="116"/>
      <c r="CD31" s="116"/>
      <c r="CE31" s="116"/>
      <c r="CF31" s="116"/>
      <c r="CG31" s="116"/>
      <c r="CH31" s="116"/>
      <c r="CI31" s="116"/>
      <c r="CJ31" s="116"/>
      <c r="CK31" s="116"/>
      <c r="CL31" s="116"/>
      <c r="CM31" s="116"/>
      <c r="CN31" s="116"/>
      <c r="CO31" s="116"/>
      <c r="CP31" s="116"/>
      <c r="CQ31" s="116"/>
      <c r="CR31" s="116"/>
      <c r="CS31" s="116">
        <f>データ!AC7</f>
        <v>22.9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64.7</v>
      </c>
      <c r="JD31" s="111"/>
      <c r="JE31" s="111"/>
      <c r="JF31" s="111"/>
      <c r="JG31" s="111"/>
      <c r="JH31" s="111"/>
      <c r="JI31" s="111"/>
      <c r="JJ31" s="111"/>
      <c r="JK31" s="111"/>
      <c r="JL31" s="111"/>
      <c r="JM31" s="111"/>
      <c r="JN31" s="111"/>
      <c r="JO31" s="111"/>
      <c r="JP31" s="111"/>
      <c r="JQ31" s="111"/>
      <c r="JR31" s="111"/>
      <c r="JS31" s="111"/>
      <c r="JT31" s="111"/>
      <c r="JU31" s="112"/>
      <c r="JV31" s="110">
        <f>データ!DL7</f>
        <v>52.9</v>
      </c>
      <c r="JW31" s="111"/>
      <c r="JX31" s="111"/>
      <c r="JY31" s="111"/>
      <c r="JZ31" s="111"/>
      <c r="KA31" s="111"/>
      <c r="KB31" s="111"/>
      <c r="KC31" s="111"/>
      <c r="KD31" s="111"/>
      <c r="KE31" s="111"/>
      <c r="KF31" s="111"/>
      <c r="KG31" s="111"/>
      <c r="KH31" s="111"/>
      <c r="KI31" s="111"/>
      <c r="KJ31" s="111"/>
      <c r="KK31" s="111"/>
      <c r="KL31" s="111"/>
      <c r="KM31" s="111"/>
      <c r="KN31" s="112"/>
      <c r="KO31" s="110">
        <f>データ!DM7</f>
        <v>32.4</v>
      </c>
      <c r="KP31" s="111"/>
      <c r="KQ31" s="111"/>
      <c r="KR31" s="111"/>
      <c r="KS31" s="111"/>
      <c r="KT31" s="111"/>
      <c r="KU31" s="111"/>
      <c r="KV31" s="111"/>
      <c r="KW31" s="111"/>
      <c r="KX31" s="111"/>
      <c r="KY31" s="111"/>
      <c r="KZ31" s="111"/>
      <c r="LA31" s="111"/>
      <c r="LB31" s="111"/>
      <c r="LC31" s="111"/>
      <c r="LD31" s="111"/>
      <c r="LE31" s="111"/>
      <c r="LF31" s="111"/>
      <c r="LG31" s="112"/>
      <c r="LH31" s="110">
        <f>データ!DN7</f>
        <v>26.5</v>
      </c>
      <c r="LI31" s="111"/>
      <c r="LJ31" s="111"/>
      <c r="LK31" s="111"/>
      <c r="LL31" s="111"/>
      <c r="LM31" s="111"/>
      <c r="LN31" s="111"/>
      <c r="LO31" s="111"/>
      <c r="LP31" s="111"/>
      <c r="LQ31" s="111"/>
      <c r="LR31" s="111"/>
      <c r="LS31" s="111"/>
      <c r="LT31" s="111"/>
      <c r="LU31" s="111"/>
      <c r="LV31" s="111"/>
      <c r="LW31" s="111"/>
      <c r="LX31" s="111"/>
      <c r="LY31" s="111"/>
      <c r="LZ31" s="112"/>
      <c r="MA31" s="110">
        <f>データ!DO7</f>
        <v>41.2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46" t="s">
        <v>138</v>
      </c>
      <c r="NE32" s="147"/>
      <c r="NF32" s="147"/>
      <c r="NG32" s="147"/>
      <c r="NH32" s="147"/>
      <c r="NI32" s="147"/>
      <c r="NJ32" s="147"/>
      <c r="NK32" s="147"/>
      <c r="NL32" s="147"/>
      <c r="NM32" s="147"/>
      <c r="NN32" s="147"/>
      <c r="NO32" s="147"/>
      <c r="NP32" s="147"/>
      <c r="NQ32" s="147"/>
      <c r="NR32" s="14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96</v>
      </c>
      <c r="EM52" s="116"/>
      <c r="EN52" s="116"/>
      <c r="EO52" s="116"/>
      <c r="EP52" s="116"/>
      <c r="EQ52" s="116"/>
      <c r="ER52" s="116"/>
      <c r="ES52" s="116"/>
      <c r="ET52" s="116"/>
      <c r="EU52" s="116"/>
      <c r="EV52" s="116"/>
      <c r="EW52" s="116"/>
      <c r="EX52" s="116"/>
      <c r="EY52" s="116"/>
      <c r="EZ52" s="116"/>
      <c r="FA52" s="116"/>
      <c r="FB52" s="116"/>
      <c r="FC52" s="116"/>
      <c r="FD52" s="116"/>
      <c r="FE52" s="116">
        <f>データ!BG7</f>
        <v>93.2</v>
      </c>
      <c r="FF52" s="116"/>
      <c r="FG52" s="116"/>
      <c r="FH52" s="116"/>
      <c r="FI52" s="116"/>
      <c r="FJ52" s="116"/>
      <c r="FK52" s="116"/>
      <c r="FL52" s="116"/>
      <c r="FM52" s="116"/>
      <c r="FN52" s="116"/>
      <c r="FO52" s="116"/>
      <c r="FP52" s="116"/>
      <c r="FQ52" s="116"/>
      <c r="FR52" s="116"/>
      <c r="FS52" s="116"/>
      <c r="FT52" s="116"/>
      <c r="FU52" s="116"/>
      <c r="FV52" s="116"/>
      <c r="FW52" s="116"/>
      <c r="FX52" s="116">
        <f>データ!BH7</f>
        <v>95.5</v>
      </c>
      <c r="FY52" s="116"/>
      <c r="FZ52" s="116"/>
      <c r="GA52" s="116"/>
      <c r="GB52" s="116"/>
      <c r="GC52" s="116"/>
      <c r="GD52" s="116"/>
      <c r="GE52" s="116"/>
      <c r="GF52" s="116"/>
      <c r="GG52" s="116"/>
      <c r="GH52" s="116"/>
      <c r="GI52" s="116"/>
      <c r="GJ52" s="116"/>
      <c r="GK52" s="116"/>
      <c r="GL52" s="116"/>
      <c r="GM52" s="116"/>
      <c r="GN52" s="116"/>
      <c r="GO52" s="116"/>
      <c r="GP52" s="116"/>
      <c r="GQ52" s="116">
        <f>データ!BI7</f>
        <v>97</v>
      </c>
      <c r="GR52" s="116"/>
      <c r="GS52" s="116"/>
      <c r="GT52" s="116"/>
      <c r="GU52" s="116"/>
      <c r="GV52" s="116"/>
      <c r="GW52" s="116"/>
      <c r="GX52" s="116"/>
      <c r="GY52" s="116"/>
      <c r="GZ52" s="116"/>
      <c r="HA52" s="116"/>
      <c r="HB52" s="116"/>
      <c r="HC52" s="116"/>
      <c r="HD52" s="116"/>
      <c r="HE52" s="116"/>
      <c r="HF52" s="116"/>
      <c r="HG52" s="116"/>
      <c r="HH52" s="116"/>
      <c r="HI52" s="116"/>
      <c r="HJ52" s="116">
        <f>データ!BJ7</f>
        <v>-117.6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4498</v>
      </c>
      <c r="JD52" s="120"/>
      <c r="JE52" s="120"/>
      <c r="JF52" s="120"/>
      <c r="JG52" s="120"/>
      <c r="JH52" s="120"/>
      <c r="JI52" s="120"/>
      <c r="JJ52" s="120"/>
      <c r="JK52" s="120"/>
      <c r="JL52" s="120"/>
      <c r="JM52" s="120"/>
      <c r="JN52" s="120"/>
      <c r="JO52" s="120"/>
      <c r="JP52" s="120"/>
      <c r="JQ52" s="120"/>
      <c r="JR52" s="120"/>
      <c r="JS52" s="120"/>
      <c r="JT52" s="120"/>
      <c r="JU52" s="120"/>
      <c r="JV52" s="120">
        <f>データ!BR7</f>
        <v>3659</v>
      </c>
      <c r="JW52" s="120"/>
      <c r="JX52" s="120"/>
      <c r="JY52" s="120"/>
      <c r="JZ52" s="120"/>
      <c r="KA52" s="120"/>
      <c r="KB52" s="120"/>
      <c r="KC52" s="120"/>
      <c r="KD52" s="120"/>
      <c r="KE52" s="120"/>
      <c r="KF52" s="120"/>
      <c r="KG52" s="120"/>
      <c r="KH52" s="120"/>
      <c r="KI52" s="120"/>
      <c r="KJ52" s="120"/>
      <c r="KK52" s="120"/>
      <c r="KL52" s="120"/>
      <c r="KM52" s="120"/>
      <c r="KN52" s="120"/>
      <c r="KO52" s="120">
        <f>データ!BS7</f>
        <v>1806</v>
      </c>
      <c r="KP52" s="120"/>
      <c r="KQ52" s="120"/>
      <c r="KR52" s="120"/>
      <c r="KS52" s="120"/>
      <c r="KT52" s="120"/>
      <c r="KU52" s="120"/>
      <c r="KV52" s="120"/>
      <c r="KW52" s="120"/>
      <c r="KX52" s="120"/>
      <c r="KY52" s="120"/>
      <c r="KZ52" s="120"/>
      <c r="LA52" s="120"/>
      <c r="LB52" s="120"/>
      <c r="LC52" s="120"/>
      <c r="LD52" s="120"/>
      <c r="LE52" s="120"/>
      <c r="LF52" s="120"/>
      <c r="LG52" s="120"/>
      <c r="LH52" s="120">
        <f>データ!BT7</f>
        <v>1933</v>
      </c>
      <c r="LI52" s="120"/>
      <c r="LJ52" s="120"/>
      <c r="LK52" s="120"/>
      <c r="LL52" s="120"/>
      <c r="LM52" s="120"/>
      <c r="LN52" s="120"/>
      <c r="LO52" s="120"/>
      <c r="LP52" s="120"/>
      <c r="LQ52" s="120"/>
      <c r="LR52" s="120"/>
      <c r="LS52" s="120"/>
      <c r="LT52" s="120"/>
      <c r="LU52" s="120"/>
      <c r="LV52" s="120"/>
      <c r="LW52" s="120"/>
      <c r="LX52" s="120"/>
      <c r="LY52" s="120"/>
      <c r="LZ52" s="120"/>
      <c r="MA52" s="120">
        <f>データ!BU7</f>
        <v>-3602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86268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1215.9000000000001</v>
      </c>
      <c r="KB77" s="111"/>
      <c r="KC77" s="111"/>
      <c r="KD77" s="111"/>
      <c r="KE77" s="111"/>
      <c r="KF77" s="111"/>
      <c r="KG77" s="111"/>
      <c r="KH77" s="111"/>
      <c r="KI77" s="111"/>
      <c r="KJ77" s="111"/>
      <c r="KK77" s="111"/>
      <c r="KL77" s="111"/>
      <c r="KM77" s="111"/>
      <c r="KN77" s="111"/>
      <c r="KO77" s="112"/>
      <c r="KP77" s="110">
        <f>データ!DA7</f>
        <v>1278.7</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1823.7</v>
      </c>
      <c r="LU77" s="111"/>
      <c r="LV77" s="111"/>
      <c r="LW77" s="111"/>
      <c r="LX77" s="111"/>
      <c r="LY77" s="111"/>
      <c r="LZ77" s="111"/>
      <c r="MA77" s="111"/>
      <c r="MB77" s="111"/>
      <c r="MC77" s="111"/>
      <c r="MD77" s="111"/>
      <c r="ME77" s="111"/>
      <c r="MF77" s="111"/>
      <c r="MG77" s="111"/>
      <c r="MH77" s="112"/>
      <c r="MI77" s="110">
        <f>データ!DD7</f>
        <v>970.7</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LzlZXmFia1jg+X/trBx6yPwCdQGQoYxoLePZwt+GaWx5NKZ043leqt7KQmN8+eo91nt4uWnjFOte7yGGjZUjg==" saltValue="ZtWhs7omUHSc1wvy5vYL+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105</v>
      </c>
      <c r="AV5" s="47" t="s">
        <v>106</v>
      </c>
      <c r="AW5" s="47" t="s">
        <v>103</v>
      </c>
      <c r="AX5" s="47" t="s">
        <v>93</v>
      </c>
      <c r="AY5" s="47" t="s">
        <v>104</v>
      </c>
      <c r="AZ5" s="47" t="s">
        <v>95</v>
      </c>
      <c r="BA5" s="47" t="s">
        <v>96</v>
      </c>
      <c r="BB5" s="47" t="s">
        <v>97</v>
      </c>
      <c r="BC5" s="47" t="s">
        <v>98</v>
      </c>
      <c r="BD5" s="47" t="s">
        <v>99</v>
      </c>
      <c r="BE5" s="47" t="s">
        <v>100</v>
      </c>
      <c r="BF5" s="47" t="s">
        <v>107</v>
      </c>
      <c r="BG5" s="47" t="s">
        <v>106</v>
      </c>
      <c r="BH5" s="47" t="s">
        <v>92</v>
      </c>
      <c r="BI5" s="47" t="s">
        <v>93</v>
      </c>
      <c r="BJ5" s="47" t="s">
        <v>104</v>
      </c>
      <c r="BK5" s="47" t="s">
        <v>95</v>
      </c>
      <c r="BL5" s="47" t="s">
        <v>96</v>
      </c>
      <c r="BM5" s="47" t="s">
        <v>97</v>
      </c>
      <c r="BN5" s="47" t="s">
        <v>98</v>
      </c>
      <c r="BO5" s="47" t="s">
        <v>99</v>
      </c>
      <c r="BP5" s="47" t="s">
        <v>100</v>
      </c>
      <c r="BQ5" s="47" t="s">
        <v>101</v>
      </c>
      <c r="BR5" s="47" t="s">
        <v>91</v>
      </c>
      <c r="BS5" s="47" t="s">
        <v>92</v>
      </c>
      <c r="BT5" s="47" t="s">
        <v>108</v>
      </c>
      <c r="BU5" s="47" t="s">
        <v>94</v>
      </c>
      <c r="BV5" s="47" t="s">
        <v>95</v>
      </c>
      <c r="BW5" s="47" t="s">
        <v>96</v>
      </c>
      <c r="BX5" s="47" t="s">
        <v>97</v>
      </c>
      <c r="BY5" s="47" t="s">
        <v>98</v>
      </c>
      <c r="BZ5" s="47" t="s">
        <v>99</v>
      </c>
      <c r="CA5" s="47" t="s">
        <v>100</v>
      </c>
      <c r="CB5" s="47" t="s">
        <v>101</v>
      </c>
      <c r="CC5" s="47" t="s">
        <v>106</v>
      </c>
      <c r="CD5" s="47" t="s">
        <v>103</v>
      </c>
      <c r="CE5" s="47" t="s">
        <v>108</v>
      </c>
      <c r="CF5" s="47" t="s">
        <v>104</v>
      </c>
      <c r="CG5" s="47" t="s">
        <v>95</v>
      </c>
      <c r="CH5" s="47" t="s">
        <v>96</v>
      </c>
      <c r="CI5" s="47" t="s">
        <v>97</v>
      </c>
      <c r="CJ5" s="47" t="s">
        <v>98</v>
      </c>
      <c r="CK5" s="47" t="s">
        <v>99</v>
      </c>
      <c r="CL5" s="47" t="s">
        <v>100</v>
      </c>
      <c r="CM5" s="145"/>
      <c r="CN5" s="145"/>
      <c r="CO5" s="47" t="s">
        <v>90</v>
      </c>
      <c r="CP5" s="47" t="s">
        <v>91</v>
      </c>
      <c r="CQ5" s="47" t="s">
        <v>109</v>
      </c>
      <c r="CR5" s="47" t="s">
        <v>93</v>
      </c>
      <c r="CS5" s="47" t="s">
        <v>104</v>
      </c>
      <c r="CT5" s="47" t="s">
        <v>95</v>
      </c>
      <c r="CU5" s="47" t="s">
        <v>96</v>
      </c>
      <c r="CV5" s="47" t="s">
        <v>97</v>
      </c>
      <c r="CW5" s="47" t="s">
        <v>98</v>
      </c>
      <c r="CX5" s="47" t="s">
        <v>99</v>
      </c>
      <c r="CY5" s="47" t="s">
        <v>100</v>
      </c>
      <c r="CZ5" s="47" t="s">
        <v>101</v>
      </c>
      <c r="DA5" s="47" t="s">
        <v>106</v>
      </c>
      <c r="DB5" s="47" t="s">
        <v>103</v>
      </c>
      <c r="DC5" s="47" t="s">
        <v>93</v>
      </c>
      <c r="DD5" s="47" t="s">
        <v>110</v>
      </c>
      <c r="DE5" s="47" t="s">
        <v>95</v>
      </c>
      <c r="DF5" s="47" t="s">
        <v>96</v>
      </c>
      <c r="DG5" s="47" t="s">
        <v>97</v>
      </c>
      <c r="DH5" s="47" t="s">
        <v>98</v>
      </c>
      <c r="DI5" s="47" t="s">
        <v>99</v>
      </c>
      <c r="DJ5" s="47" t="s">
        <v>35</v>
      </c>
      <c r="DK5" s="47" t="s">
        <v>90</v>
      </c>
      <c r="DL5" s="47" t="s">
        <v>106</v>
      </c>
      <c r="DM5" s="47" t="s">
        <v>103</v>
      </c>
      <c r="DN5" s="47" t="s">
        <v>111</v>
      </c>
      <c r="DO5" s="47" t="s">
        <v>104</v>
      </c>
      <c r="DP5" s="47" t="s">
        <v>95</v>
      </c>
      <c r="DQ5" s="47" t="s">
        <v>96</v>
      </c>
      <c r="DR5" s="47" t="s">
        <v>97</v>
      </c>
      <c r="DS5" s="47" t="s">
        <v>98</v>
      </c>
      <c r="DT5" s="47" t="s">
        <v>99</v>
      </c>
      <c r="DU5" s="47" t="s">
        <v>100</v>
      </c>
    </row>
    <row r="6" spans="1:125" s="54" customFormat="1" x14ac:dyDescent="0.15">
      <c r="A6" s="37" t="s">
        <v>112</v>
      </c>
      <c r="B6" s="48">
        <f>B8</f>
        <v>2022</v>
      </c>
      <c r="C6" s="48">
        <f t="shared" ref="C6:X6" si="1">C8</f>
        <v>22012</v>
      </c>
      <c r="D6" s="48">
        <f t="shared" si="1"/>
        <v>47</v>
      </c>
      <c r="E6" s="48">
        <f t="shared" si="1"/>
        <v>14</v>
      </c>
      <c r="F6" s="48">
        <f t="shared" si="1"/>
        <v>0</v>
      </c>
      <c r="G6" s="48">
        <f t="shared" si="1"/>
        <v>6</v>
      </c>
      <c r="H6" s="48" t="str">
        <f>SUBSTITUTE(H8,"　","")</f>
        <v>青森県青森市</v>
      </c>
      <c r="I6" s="48" t="str">
        <f t="shared" si="1"/>
        <v>青森市民ホール地下駐車場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 附置義務駐車施設</v>
      </c>
      <c r="Q6" s="50" t="str">
        <f t="shared" si="1"/>
        <v>地下式</v>
      </c>
      <c r="R6" s="51">
        <f t="shared" si="1"/>
        <v>16</v>
      </c>
      <c r="S6" s="50" t="str">
        <f t="shared" si="1"/>
        <v>公共施設</v>
      </c>
      <c r="T6" s="50" t="str">
        <f t="shared" si="1"/>
        <v>無</v>
      </c>
      <c r="U6" s="51">
        <f t="shared" si="1"/>
        <v>2043</v>
      </c>
      <c r="V6" s="51">
        <f t="shared" si="1"/>
        <v>34</v>
      </c>
      <c r="W6" s="51">
        <f t="shared" si="1"/>
        <v>220</v>
      </c>
      <c r="X6" s="50" t="str">
        <f t="shared" si="1"/>
        <v>代行制</v>
      </c>
      <c r="Y6" s="52">
        <f>IF(Y8="-",NA(),Y8)</f>
        <v>67</v>
      </c>
      <c r="Z6" s="52">
        <f t="shared" ref="Z6:AH6" si="2">IF(Z8="-",NA(),Z8)</f>
        <v>55.7</v>
      </c>
      <c r="AA6" s="52">
        <f t="shared" si="2"/>
        <v>27.6</v>
      </c>
      <c r="AB6" s="52">
        <f t="shared" si="2"/>
        <v>29.3</v>
      </c>
      <c r="AC6" s="52">
        <f t="shared" si="2"/>
        <v>22.9</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96</v>
      </c>
      <c r="BG6" s="52">
        <f t="shared" ref="BG6:BO6" si="5">IF(BG8="-",NA(),BG8)</f>
        <v>93.2</v>
      </c>
      <c r="BH6" s="52">
        <f t="shared" si="5"/>
        <v>95.5</v>
      </c>
      <c r="BI6" s="52">
        <f t="shared" si="5"/>
        <v>97</v>
      </c>
      <c r="BJ6" s="52">
        <f t="shared" si="5"/>
        <v>-117.6</v>
      </c>
      <c r="BK6" s="52">
        <f t="shared" si="5"/>
        <v>-0.1</v>
      </c>
      <c r="BL6" s="52">
        <f t="shared" si="5"/>
        <v>-9.8000000000000007</v>
      </c>
      <c r="BM6" s="52">
        <f t="shared" si="5"/>
        <v>-25.9</v>
      </c>
      <c r="BN6" s="52">
        <f t="shared" si="5"/>
        <v>-24.6</v>
      </c>
      <c r="BO6" s="52">
        <f t="shared" si="5"/>
        <v>-29.2</v>
      </c>
      <c r="BP6" s="49" t="str">
        <f>IF(BP8="-","",IF(BP8="-","【-】","【"&amp;SUBSTITUTE(TEXT(BP8,"#,##0.0"),"-","△")&amp;"】"))</f>
        <v>【12.8】</v>
      </c>
      <c r="BQ6" s="53">
        <f>IF(BQ8="-",NA(),BQ8)</f>
        <v>4498</v>
      </c>
      <c r="BR6" s="53">
        <f t="shared" ref="BR6:BZ6" si="6">IF(BR8="-",NA(),BR8)</f>
        <v>3659</v>
      </c>
      <c r="BS6" s="53">
        <f t="shared" si="6"/>
        <v>1806</v>
      </c>
      <c r="BT6" s="53">
        <f t="shared" si="6"/>
        <v>1933</v>
      </c>
      <c r="BU6" s="53">
        <f t="shared" si="6"/>
        <v>-3602</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113</v>
      </c>
      <c r="CM6" s="51">
        <f t="shared" ref="CM6:CN6" si="7">CM8</f>
        <v>86268</v>
      </c>
      <c r="CN6" s="51">
        <f t="shared" si="7"/>
        <v>0</v>
      </c>
      <c r="CO6" s="52"/>
      <c r="CP6" s="52"/>
      <c r="CQ6" s="52"/>
      <c r="CR6" s="52"/>
      <c r="CS6" s="52"/>
      <c r="CT6" s="52"/>
      <c r="CU6" s="52"/>
      <c r="CV6" s="52"/>
      <c r="CW6" s="52"/>
      <c r="CX6" s="52"/>
      <c r="CY6" s="49" t="s">
        <v>114</v>
      </c>
      <c r="CZ6" s="52">
        <f>IF(CZ8="-",NA(),CZ8)</f>
        <v>1215.9000000000001</v>
      </c>
      <c r="DA6" s="52">
        <f t="shared" ref="DA6:DI6" si="8">IF(DA8="-",NA(),DA8)</f>
        <v>1278.7</v>
      </c>
      <c r="DB6" s="52">
        <f t="shared" si="8"/>
        <v>0</v>
      </c>
      <c r="DC6" s="52">
        <f t="shared" si="8"/>
        <v>1823.7</v>
      </c>
      <c r="DD6" s="52">
        <f t="shared" si="8"/>
        <v>970.7</v>
      </c>
      <c r="DE6" s="52">
        <f t="shared" si="8"/>
        <v>108.2</v>
      </c>
      <c r="DF6" s="52">
        <f t="shared" si="8"/>
        <v>117.1</v>
      </c>
      <c r="DG6" s="52">
        <f t="shared" si="8"/>
        <v>145.19999999999999</v>
      </c>
      <c r="DH6" s="52">
        <f t="shared" si="8"/>
        <v>219.9</v>
      </c>
      <c r="DI6" s="52">
        <f t="shared" si="8"/>
        <v>107.1</v>
      </c>
      <c r="DJ6" s="49" t="str">
        <f>IF(DJ8="-","",IF(DJ8="-","【-】","【"&amp;SUBSTITUTE(TEXT(DJ8,"#,##0.0"),"-","△")&amp;"】"))</f>
        <v>【72.2】</v>
      </c>
      <c r="DK6" s="52">
        <f>IF(DK8="-",NA(),DK8)</f>
        <v>64.7</v>
      </c>
      <c r="DL6" s="52">
        <f t="shared" ref="DL6:DT6" si="9">IF(DL8="-",NA(),DL8)</f>
        <v>52.9</v>
      </c>
      <c r="DM6" s="52">
        <f t="shared" si="9"/>
        <v>32.4</v>
      </c>
      <c r="DN6" s="52">
        <f t="shared" si="9"/>
        <v>26.5</v>
      </c>
      <c r="DO6" s="52">
        <f t="shared" si="9"/>
        <v>41.2</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115</v>
      </c>
      <c r="B7" s="48">
        <f t="shared" ref="B7:X7" si="10">B8</f>
        <v>2022</v>
      </c>
      <c r="C7" s="48">
        <f t="shared" si="10"/>
        <v>22012</v>
      </c>
      <c r="D7" s="48">
        <f t="shared" si="10"/>
        <v>47</v>
      </c>
      <c r="E7" s="48">
        <f t="shared" si="10"/>
        <v>14</v>
      </c>
      <c r="F7" s="48">
        <f t="shared" si="10"/>
        <v>0</v>
      </c>
      <c r="G7" s="48">
        <f t="shared" si="10"/>
        <v>6</v>
      </c>
      <c r="H7" s="48" t="str">
        <f t="shared" si="10"/>
        <v>青森県　青森市</v>
      </c>
      <c r="I7" s="48" t="str">
        <f t="shared" si="10"/>
        <v>青森市民ホール地下駐車場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 附置義務駐車施設</v>
      </c>
      <c r="Q7" s="50" t="str">
        <f t="shared" si="10"/>
        <v>地下式</v>
      </c>
      <c r="R7" s="51">
        <f t="shared" si="10"/>
        <v>16</v>
      </c>
      <c r="S7" s="50" t="str">
        <f t="shared" si="10"/>
        <v>公共施設</v>
      </c>
      <c r="T7" s="50" t="str">
        <f t="shared" si="10"/>
        <v>無</v>
      </c>
      <c r="U7" s="51">
        <f t="shared" si="10"/>
        <v>2043</v>
      </c>
      <c r="V7" s="51">
        <f t="shared" si="10"/>
        <v>34</v>
      </c>
      <c r="W7" s="51">
        <f t="shared" si="10"/>
        <v>220</v>
      </c>
      <c r="X7" s="50" t="str">
        <f t="shared" si="10"/>
        <v>代行制</v>
      </c>
      <c r="Y7" s="52">
        <f>Y8</f>
        <v>67</v>
      </c>
      <c r="Z7" s="52">
        <f t="shared" ref="Z7:AH7" si="11">Z8</f>
        <v>55.7</v>
      </c>
      <c r="AA7" s="52">
        <f t="shared" si="11"/>
        <v>27.6</v>
      </c>
      <c r="AB7" s="52">
        <f t="shared" si="11"/>
        <v>29.3</v>
      </c>
      <c r="AC7" s="52">
        <f t="shared" si="11"/>
        <v>22.9</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96</v>
      </c>
      <c r="BG7" s="52">
        <f t="shared" ref="BG7:BO7" si="14">BG8</f>
        <v>93.2</v>
      </c>
      <c r="BH7" s="52">
        <f t="shared" si="14"/>
        <v>95.5</v>
      </c>
      <c r="BI7" s="52">
        <f t="shared" si="14"/>
        <v>97</v>
      </c>
      <c r="BJ7" s="52">
        <f t="shared" si="14"/>
        <v>-117.6</v>
      </c>
      <c r="BK7" s="52">
        <f t="shared" si="14"/>
        <v>-0.1</v>
      </c>
      <c r="BL7" s="52">
        <f t="shared" si="14"/>
        <v>-9.8000000000000007</v>
      </c>
      <c r="BM7" s="52">
        <f t="shared" si="14"/>
        <v>-25.9</v>
      </c>
      <c r="BN7" s="52">
        <f t="shared" si="14"/>
        <v>-24.6</v>
      </c>
      <c r="BO7" s="52">
        <f t="shared" si="14"/>
        <v>-29.2</v>
      </c>
      <c r="BP7" s="49"/>
      <c r="BQ7" s="53">
        <f>BQ8</f>
        <v>4498</v>
      </c>
      <c r="BR7" s="53">
        <f t="shared" ref="BR7:BZ7" si="15">BR8</f>
        <v>3659</v>
      </c>
      <c r="BS7" s="53">
        <f t="shared" si="15"/>
        <v>1806</v>
      </c>
      <c r="BT7" s="53">
        <f t="shared" si="15"/>
        <v>1933</v>
      </c>
      <c r="BU7" s="53">
        <f t="shared" si="15"/>
        <v>-3602</v>
      </c>
      <c r="BV7" s="53">
        <f t="shared" si="15"/>
        <v>16973</v>
      </c>
      <c r="BW7" s="53">
        <f t="shared" si="15"/>
        <v>5206</v>
      </c>
      <c r="BX7" s="53">
        <f t="shared" si="15"/>
        <v>2220</v>
      </c>
      <c r="BY7" s="53">
        <f t="shared" si="15"/>
        <v>3097</v>
      </c>
      <c r="BZ7" s="53">
        <f t="shared" si="15"/>
        <v>6051</v>
      </c>
      <c r="CA7" s="51"/>
      <c r="CB7" s="52" t="s">
        <v>116</v>
      </c>
      <c r="CC7" s="52" t="s">
        <v>116</v>
      </c>
      <c r="CD7" s="52" t="s">
        <v>116</v>
      </c>
      <c r="CE7" s="52" t="s">
        <v>116</v>
      </c>
      <c r="CF7" s="52" t="s">
        <v>116</v>
      </c>
      <c r="CG7" s="52" t="s">
        <v>116</v>
      </c>
      <c r="CH7" s="52" t="s">
        <v>116</v>
      </c>
      <c r="CI7" s="52" t="s">
        <v>116</v>
      </c>
      <c r="CJ7" s="52" t="s">
        <v>116</v>
      </c>
      <c r="CK7" s="52" t="s">
        <v>113</v>
      </c>
      <c r="CL7" s="49"/>
      <c r="CM7" s="51">
        <f>CM8</f>
        <v>86268</v>
      </c>
      <c r="CN7" s="51">
        <f>CN8</f>
        <v>0</v>
      </c>
      <c r="CO7" s="52" t="s">
        <v>116</v>
      </c>
      <c r="CP7" s="52" t="s">
        <v>116</v>
      </c>
      <c r="CQ7" s="52" t="s">
        <v>116</v>
      </c>
      <c r="CR7" s="52" t="s">
        <v>116</v>
      </c>
      <c r="CS7" s="52" t="s">
        <v>116</v>
      </c>
      <c r="CT7" s="52" t="s">
        <v>116</v>
      </c>
      <c r="CU7" s="52" t="s">
        <v>116</v>
      </c>
      <c r="CV7" s="52" t="s">
        <v>116</v>
      </c>
      <c r="CW7" s="52" t="s">
        <v>116</v>
      </c>
      <c r="CX7" s="52" t="s">
        <v>113</v>
      </c>
      <c r="CY7" s="49"/>
      <c r="CZ7" s="52">
        <f>CZ8</f>
        <v>1215.9000000000001</v>
      </c>
      <c r="DA7" s="52">
        <f t="shared" ref="DA7:DI7" si="16">DA8</f>
        <v>1278.7</v>
      </c>
      <c r="DB7" s="52">
        <f t="shared" si="16"/>
        <v>0</v>
      </c>
      <c r="DC7" s="52">
        <f t="shared" si="16"/>
        <v>1823.7</v>
      </c>
      <c r="DD7" s="52">
        <f t="shared" si="16"/>
        <v>970.7</v>
      </c>
      <c r="DE7" s="52">
        <f t="shared" si="16"/>
        <v>108.2</v>
      </c>
      <c r="DF7" s="52">
        <f t="shared" si="16"/>
        <v>117.1</v>
      </c>
      <c r="DG7" s="52">
        <f t="shared" si="16"/>
        <v>145.19999999999999</v>
      </c>
      <c r="DH7" s="52">
        <f t="shared" si="16"/>
        <v>219.9</v>
      </c>
      <c r="DI7" s="52">
        <f t="shared" si="16"/>
        <v>107.1</v>
      </c>
      <c r="DJ7" s="49"/>
      <c r="DK7" s="52">
        <f>DK8</f>
        <v>64.7</v>
      </c>
      <c r="DL7" s="52">
        <f t="shared" ref="DL7:DT7" si="17">DL8</f>
        <v>52.9</v>
      </c>
      <c r="DM7" s="52">
        <f t="shared" si="17"/>
        <v>32.4</v>
      </c>
      <c r="DN7" s="52">
        <f t="shared" si="17"/>
        <v>26.5</v>
      </c>
      <c r="DO7" s="52">
        <f t="shared" si="17"/>
        <v>41.2</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22012</v>
      </c>
      <c r="D8" s="55">
        <v>47</v>
      </c>
      <c r="E8" s="55">
        <v>14</v>
      </c>
      <c r="F8" s="55">
        <v>0</v>
      </c>
      <c r="G8" s="55">
        <v>6</v>
      </c>
      <c r="H8" s="55" t="s">
        <v>117</v>
      </c>
      <c r="I8" s="55" t="s">
        <v>118</v>
      </c>
      <c r="J8" s="55" t="s">
        <v>119</v>
      </c>
      <c r="K8" s="55" t="s">
        <v>120</v>
      </c>
      <c r="L8" s="55" t="s">
        <v>121</v>
      </c>
      <c r="M8" s="55" t="s">
        <v>122</v>
      </c>
      <c r="N8" s="55" t="s">
        <v>123</v>
      </c>
      <c r="O8" s="56" t="s">
        <v>124</v>
      </c>
      <c r="P8" s="57" t="s">
        <v>125</v>
      </c>
      <c r="Q8" s="57" t="s">
        <v>126</v>
      </c>
      <c r="R8" s="58">
        <v>16</v>
      </c>
      <c r="S8" s="57" t="s">
        <v>127</v>
      </c>
      <c r="T8" s="57" t="s">
        <v>128</v>
      </c>
      <c r="U8" s="58">
        <v>2043</v>
      </c>
      <c r="V8" s="58">
        <v>34</v>
      </c>
      <c r="W8" s="58">
        <v>220</v>
      </c>
      <c r="X8" s="57" t="s">
        <v>129</v>
      </c>
      <c r="Y8" s="59">
        <v>67</v>
      </c>
      <c r="Z8" s="59">
        <v>55.7</v>
      </c>
      <c r="AA8" s="59">
        <v>27.6</v>
      </c>
      <c r="AB8" s="59">
        <v>29.3</v>
      </c>
      <c r="AC8" s="59">
        <v>22.9</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96</v>
      </c>
      <c r="BG8" s="59">
        <v>93.2</v>
      </c>
      <c r="BH8" s="59">
        <v>95.5</v>
      </c>
      <c r="BI8" s="59">
        <v>97</v>
      </c>
      <c r="BJ8" s="59">
        <v>-117.6</v>
      </c>
      <c r="BK8" s="59">
        <v>-0.1</v>
      </c>
      <c r="BL8" s="59">
        <v>-9.8000000000000007</v>
      </c>
      <c r="BM8" s="59">
        <v>-25.9</v>
      </c>
      <c r="BN8" s="59">
        <v>-24.6</v>
      </c>
      <c r="BO8" s="59">
        <v>-29.2</v>
      </c>
      <c r="BP8" s="56">
        <v>12.8</v>
      </c>
      <c r="BQ8" s="60">
        <v>4498</v>
      </c>
      <c r="BR8" s="60">
        <v>3659</v>
      </c>
      <c r="BS8" s="60">
        <v>1806</v>
      </c>
      <c r="BT8" s="61">
        <v>1933</v>
      </c>
      <c r="BU8" s="61">
        <v>-3602</v>
      </c>
      <c r="BV8" s="60">
        <v>16973</v>
      </c>
      <c r="BW8" s="60">
        <v>5206</v>
      </c>
      <c r="BX8" s="60">
        <v>2220</v>
      </c>
      <c r="BY8" s="60">
        <v>3097</v>
      </c>
      <c r="BZ8" s="60">
        <v>6051</v>
      </c>
      <c r="CA8" s="58">
        <v>10556</v>
      </c>
      <c r="CB8" s="59" t="s">
        <v>121</v>
      </c>
      <c r="CC8" s="59" t="s">
        <v>121</v>
      </c>
      <c r="CD8" s="59" t="s">
        <v>121</v>
      </c>
      <c r="CE8" s="59" t="s">
        <v>121</v>
      </c>
      <c r="CF8" s="59" t="s">
        <v>121</v>
      </c>
      <c r="CG8" s="59" t="s">
        <v>121</v>
      </c>
      <c r="CH8" s="59" t="s">
        <v>121</v>
      </c>
      <c r="CI8" s="59" t="s">
        <v>121</v>
      </c>
      <c r="CJ8" s="59" t="s">
        <v>121</v>
      </c>
      <c r="CK8" s="59" t="s">
        <v>121</v>
      </c>
      <c r="CL8" s="56" t="s">
        <v>121</v>
      </c>
      <c r="CM8" s="58">
        <v>86268</v>
      </c>
      <c r="CN8" s="58">
        <v>0</v>
      </c>
      <c r="CO8" s="59" t="s">
        <v>121</v>
      </c>
      <c r="CP8" s="59" t="s">
        <v>121</v>
      </c>
      <c r="CQ8" s="59" t="s">
        <v>121</v>
      </c>
      <c r="CR8" s="59" t="s">
        <v>121</v>
      </c>
      <c r="CS8" s="59" t="s">
        <v>121</v>
      </c>
      <c r="CT8" s="59" t="s">
        <v>121</v>
      </c>
      <c r="CU8" s="59" t="s">
        <v>121</v>
      </c>
      <c r="CV8" s="59" t="s">
        <v>121</v>
      </c>
      <c r="CW8" s="59" t="s">
        <v>121</v>
      </c>
      <c r="CX8" s="59" t="s">
        <v>121</v>
      </c>
      <c r="CY8" s="56" t="s">
        <v>121</v>
      </c>
      <c r="CZ8" s="59">
        <v>1215.9000000000001</v>
      </c>
      <c r="DA8" s="59">
        <v>1278.7</v>
      </c>
      <c r="DB8" s="59">
        <v>0</v>
      </c>
      <c r="DC8" s="59">
        <v>1823.7</v>
      </c>
      <c r="DD8" s="59">
        <v>970.7</v>
      </c>
      <c r="DE8" s="59">
        <v>108.2</v>
      </c>
      <c r="DF8" s="59">
        <v>117.1</v>
      </c>
      <c r="DG8" s="59">
        <v>145.19999999999999</v>
      </c>
      <c r="DH8" s="59">
        <v>219.9</v>
      </c>
      <c r="DI8" s="59">
        <v>107.1</v>
      </c>
      <c r="DJ8" s="56">
        <v>72.2</v>
      </c>
      <c r="DK8" s="59">
        <v>64.7</v>
      </c>
      <c r="DL8" s="59">
        <v>52.9</v>
      </c>
      <c r="DM8" s="59">
        <v>32.4</v>
      </c>
      <c r="DN8" s="59">
        <v>26.5</v>
      </c>
      <c r="DO8" s="59">
        <v>41.2</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 芳樹</cp:lastModifiedBy>
  <dcterms:modified xsi:type="dcterms:W3CDTF">2024-03-01T03:56:55Z</dcterms:modified>
</cp:coreProperties>
</file>